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G:\Mi unidad\0. IST LRG_marzo 2023\27. I PAO 2025\DOCENCIA\1. PP_OFIMÁTICA\Actividades de aprendizaje (1)\TA 4\"/>
    </mc:Choice>
  </mc:AlternateContent>
  <xr:revisionPtr revIDLastSave="0" documentId="13_ncr:1_{869A1525-1441-499E-8797-35B757C27E79}" xr6:coauthVersionLast="3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INSTRUCCIONES" sheetId="1" r:id="rId1"/>
    <sheet name="Catálogo" sheetId="2" r:id="rId2"/>
    <sheet name="Ventas diarias" sheetId="3" r:id="rId3"/>
    <sheet name="Clientes" sheetId="4" r:id="rId4"/>
  </sheets>
  <definedNames>
    <definedName name="_xlnm._FilterDatabase" localSheetId="0" hidden="1">INSTRUCCIONES!#REF!</definedName>
    <definedName name="_xlnm._FilterDatabase" localSheetId="2" hidden="1">'Ventas diarias'!$A$2:$L$29</definedName>
    <definedName name="Cantidad">'Ventas diarias'!$H$2:$H$27</definedName>
    <definedName name="Catalogo">Catálogo!$A$2:$J$19</definedName>
    <definedName name="CLIENTES">#REF!</definedName>
    <definedName name="CLIENTES_MINI">Clientes!$A$1:$C$7</definedName>
    <definedName name="Clientitos">#REF!</definedName>
    <definedName name="CODIG_PROD">Tabla2[[#All],[Código]]</definedName>
    <definedName name="Código_cliente_">#REF!</definedName>
    <definedName name="Codigo_Producto">'Ventas diarias'!$E$2:$E$27</definedName>
    <definedName name="ITEM">Catálogo!$B$2:$B$19</definedName>
    <definedName name="Mis_TRA">#REF!</definedName>
    <definedName name="PVENTA">Catálogo!$F$2:$F$19</definedName>
    <definedName name="TTT">Clientes!#REF!</definedName>
    <definedName name="UNIDAD">Catálogo!$C$2:$C$19</definedName>
    <definedName name="XXX">#REF!</definedName>
  </definedNames>
  <calcPr calcId="179021"/>
  <pivotCaches>
    <pivotCache cacheId="2" r:id="rId5"/>
    <pivotCache cacheId="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I19" i="2" s="1"/>
  <c r="J19" i="2" s="1"/>
  <c r="K4" i="2" l="1"/>
  <c r="L3" i="2"/>
</calcChain>
</file>

<file path=xl/sharedStrings.xml><?xml version="1.0" encoding="utf-8"?>
<sst xmlns="http://schemas.openxmlformats.org/spreadsheetml/2006/main" count="130" uniqueCount="100">
  <si>
    <t>TEMA: FÓRMULAS Y FUNCIONES</t>
  </si>
  <si>
    <t>Nombre del estudiante:</t>
  </si>
  <si>
    <t xml:space="preserve">Docente: </t>
  </si>
  <si>
    <t>Ciclo:</t>
  </si>
  <si>
    <t>Fecha de presentación:</t>
  </si>
  <si>
    <t>Código</t>
  </si>
  <si>
    <t>Ítem</t>
  </si>
  <si>
    <t>Unidad</t>
  </si>
  <si>
    <t>P. Costo</t>
  </si>
  <si>
    <t>P. Venta</t>
  </si>
  <si>
    <t>clavo corriente 2"</t>
  </si>
  <si>
    <t>clavo corriente 3"</t>
  </si>
  <si>
    <t>cemento especial (bolsa 42,5kg)</t>
  </si>
  <si>
    <t>cemento blanco (bolsa 3kg)</t>
  </si>
  <si>
    <t>pintura anticorrosiva (blanca)</t>
  </si>
  <si>
    <t>aguarrás</t>
  </si>
  <si>
    <t>brocha 2"</t>
  </si>
  <si>
    <t>pintura anticorrosiva (verde)</t>
  </si>
  <si>
    <t>brocha 3"</t>
  </si>
  <si>
    <t>clavo corriente 1,5"</t>
  </si>
  <si>
    <t>Dar formato de celda a código con 4 dígitos</t>
  </si>
  <si>
    <t>Validar código máximo con 4 dígitos, mensaje: ingrese el código</t>
  </si>
  <si>
    <t>Validar unidad, máximo 10 caracteres, mostrar mensaje</t>
  </si>
  <si>
    <t>Fecha</t>
  </si>
  <si>
    <t>Item</t>
  </si>
  <si>
    <t>Cantidad</t>
  </si>
  <si>
    <t>Fecha de corte</t>
  </si>
  <si>
    <t xml:space="preserve">Dar formato fecha </t>
  </si>
  <si>
    <t>Validar cantidad con números mayores que cero y menores que 100 y que muestre el mensaje</t>
  </si>
  <si>
    <t>Descuento 10%</t>
  </si>
  <si>
    <t>Subtotal</t>
  </si>
  <si>
    <t>Total a pagar</t>
  </si>
  <si>
    <t>Stock mínimo para reposición</t>
  </si>
  <si>
    <t>Cuando pedir reposición?</t>
  </si>
  <si>
    <t>Salidas en ventas</t>
  </si>
  <si>
    <t>Control de ventas diarias</t>
  </si>
  <si>
    <t>Stock</t>
  </si>
  <si>
    <t>P. Venta
(más 20%)</t>
  </si>
  <si>
    <t>Santander Martín</t>
  </si>
  <si>
    <t>González Ximena</t>
  </si>
  <si>
    <t>Pérez Viviana</t>
  </si>
  <si>
    <t>Merchán Heriberto</t>
  </si>
  <si>
    <t>Yascarivay Julio</t>
  </si>
  <si>
    <t>Medardo Altamirano</t>
  </si>
  <si>
    <t>Cajas Alonso</t>
  </si>
  <si>
    <t>Moncayo Ismael</t>
  </si>
  <si>
    <t>López Tania</t>
  </si>
  <si>
    <t>Rodas Mauricio</t>
  </si>
  <si>
    <t>Código cliente</t>
  </si>
  <si>
    <t>Datos cliente</t>
  </si>
  <si>
    <t>Total Ventas diarias</t>
  </si>
  <si>
    <t>Etiquetas de fila</t>
  </si>
  <si>
    <t>Total general</t>
  </si>
  <si>
    <t>Suma de Total a pagar</t>
  </si>
  <si>
    <t>Código PRODUCTO</t>
  </si>
  <si>
    <t>Entrada
(En bodega)</t>
  </si>
  <si>
    <t>Cédula cliente</t>
  </si>
  <si>
    <t>Etiquetas de columna</t>
  </si>
  <si>
    <t>&lt;=&gt;</t>
  </si>
  <si>
    <t>Pamela Ludizaca.</t>
  </si>
  <si>
    <t>ING. Marcela Vivar.</t>
  </si>
  <si>
    <t>Primero.</t>
  </si>
  <si>
    <t>(en blanco)</t>
  </si>
  <si>
    <t>Suma de Cantidad</t>
  </si>
  <si>
    <t>(Todas)</t>
  </si>
  <si>
    <t>#N/D</t>
  </si>
  <si>
    <t>20-feb</t>
  </si>
  <si>
    <t>11-may</t>
  </si>
  <si>
    <t>23-feb</t>
  </si>
  <si>
    <t>24-feb</t>
  </si>
  <si>
    <t>← ESCRIBA EL CÓDIGO</t>
  </si>
  <si>
    <t>Catálogo de productos
Minimarket El Huerto</t>
  </si>
  <si>
    <t>Papa chola</t>
  </si>
  <si>
    <t>Zanahoria</t>
  </si>
  <si>
    <t>Lechuga</t>
  </si>
  <si>
    <t>Rábano</t>
  </si>
  <si>
    <t>Peregil</t>
  </si>
  <si>
    <t>Carbón</t>
  </si>
  <si>
    <t>Nombre_Cliente</t>
  </si>
  <si>
    <t>Marcia Buri</t>
  </si>
  <si>
    <t>Alba Castro</t>
  </si>
  <si>
    <t>Katty Merchán</t>
  </si>
  <si>
    <t>Denisse Gómez</t>
  </si>
  <si>
    <t>Karla Pérez</t>
  </si>
  <si>
    <t>Damián González</t>
  </si>
  <si>
    <t>INFORMÁTICA BÁSICA
TRABAJO AUTÓNOMO N°4</t>
  </si>
  <si>
    <t>Snacks</t>
  </si>
  <si>
    <t>Gaseosas</t>
  </si>
  <si>
    <t>Apio</t>
  </si>
  <si>
    <t>Manzana</t>
  </si>
  <si>
    <t>Papa chaucha</t>
  </si>
  <si>
    <t>Lechuga hidropónica</t>
  </si>
  <si>
    <t>Remolacha</t>
  </si>
  <si>
    <t>Cilantro</t>
  </si>
  <si>
    <t>Chorizo</t>
  </si>
  <si>
    <t>Huevos</t>
  </si>
  <si>
    <t>Queso</t>
  </si>
  <si>
    <t>Kg</t>
  </si>
  <si>
    <t>Saco</t>
  </si>
  <si>
    <r>
      <rPr>
        <b/>
        <sz val="14"/>
        <color theme="1"/>
        <rFont val="Calibri"/>
        <family val="2"/>
        <scheme val="minor"/>
      </rPr>
      <t xml:space="preserve">INSTRUCCIONES:
</t>
    </r>
    <r>
      <rPr>
        <sz val="14"/>
        <color theme="1"/>
        <rFont val="Calibri"/>
        <family val="2"/>
        <scheme val="minor"/>
      </rPr>
      <t xml:space="preserve">En el documento Excel, entregado por la docente siga las instrucciones y complete los requerimientos para poner en práctica lo aprendido. Complete además las columnas que requieren su criterio (Cantidad) y todos los registros (filas) con las fórmulas.
En el archivo entregado ingrese 18 registros, siga el ejemplo que consta en la hoja de cálculo. Luego realice lo siguiente:
</t>
    </r>
    <r>
      <rPr>
        <sz val="14"/>
        <color rgb="FFFF0000"/>
        <rFont val="Calibri"/>
        <family val="2"/>
        <scheme val="minor"/>
      </rPr>
      <t xml:space="preserve">a. En Catálogo: </t>
    </r>
    <r>
      <rPr>
        <sz val="14"/>
        <color theme="1"/>
        <rFont val="Calibri"/>
        <family val="2"/>
        <scheme val="minor"/>
      </rPr>
      <t xml:space="preserve">dar formato personalizado a la celda para que muestre 4 dígitos (Ejem: 0100)
</t>
    </r>
    <r>
      <rPr>
        <sz val="14"/>
        <color rgb="FFFF0000"/>
        <rFont val="Calibri"/>
        <family val="2"/>
        <scheme val="minor"/>
      </rPr>
      <t>b. En Catálogo</t>
    </r>
    <r>
      <rPr>
        <sz val="14"/>
        <color theme="1"/>
        <rFont val="Calibri"/>
        <family val="2"/>
        <scheme val="minor"/>
      </rPr>
      <t>, insertar la fórmula que calcule el “P. Venta”, que incluye el 20% de ganancia del P. Costo.
c. En Catálogo: Calcular “</t>
    </r>
    <r>
      <rPr>
        <sz val="14"/>
        <color theme="9"/>
        <rFont val="Calibri"/>
        <family val="2"/>
        <scheme val="minor"/>
      </rPr>
      <t>Salidas en ventas”</t>
    </r>
    <r>
      <rPr>
        <sz val="14"/>
        <color theme="1"/>
        <rFont val="Calibri"/>
        <family val="2"/>
        <scheme val="minor"/>
      </rPr>
      <t xml:space="preserve"> mediante la fórmula SUMAR.SI. 
d. En Catálogo: calcular el “Stock” con la diferencia entre la entrada y las “Salidas en ventas”.
e. En Catálogo: Insertar la fórmula SI, que permita mostrar “Pedir reposición” si el stock es menor o igual al “Stock mínimo para reposición”
f. En Catálogo: Dar formato condicional a la columna “Cuando pedir reposición?” para que se muestre el texto “Pedir reposición” en rojo.
EN VENTAS DIARIAS: 
g. </t>
    </r>
    <r>
      <rPr>
        <sz val="14"/>
        <color rgb="FFFF0000"/>
        <rFont val="Calibri"/>
        <family val="2"/>
        <scheme val="minor"/>
      </rPr>
      <t xml:space="preserve">Dar formato personalizado a la columna “Código cliente” para que muestre 3 </t>
    </r>
    <r>
      <rPr>
        <sz val="14"/>
        <color theme="1"/>
        <rFont val="Calibri"/>
        <family val="2"/>
        <scheme val="minor"/>
      </rPr>
      <t xml:space="preserve">dígitos (Ejem: 001)
h. </t>
    </r>
    <r>
      <rPr>
        <sz val="14"/>
        <color rgb="FFFF0000"/>
        <rFont val="Calibri"/>
        <family val="2"/>
        <scheme val="minor"/>
      </rPr>
      <t>Validar las celdas “Código cliente” con los datos de la pestaña “Clientes”</t>
    </r>
    <r>
      <rPr>
        <sz val="14"/>
        <color theme="1"/>
        <rFont val="Calibri"/>
        <family val="2"/>
        <scheme val="minor"/>
      </rPr>
      <t xml:space="preserve">, si desea ingresar mensajes de entrada y error.
i. </t>
    </r>
    <r>
      <rPr>
        <sz val="14"/>
        <color rgb="FFFF0000"/>
        <rFont val="Calibri"/>
        <family val="2"/>
        <scheme val="minor"/>
      </rPr>
      <t>En columna “Código” validar con los códigos de productos de la pestaña</t>
    </r>
    <r>
      <rPr>
        <sz val="14"/>
        <color theme="1"/>
        <rFont val="Calibri"/>
        <family val="2"/>
        <scheme val="minor"/>
      </rPr>
      <t xml:space="preserve"> “Catálogo”.
j. En la columna </t>
    </r>
    <r>
      <rPr>
        <sz val="14"/>
        <color rgb="FFFF0000"/>
        <rFont val="Calibri"/>
        <family val="2"/>
        <scheme val="minor"/>
      </rPr>
      <t>“ítem”</t>
    </r>
    <r>
      <rPr>
        <sz val="14"/>
        <color theme="1"/>
        <rFont val="Calibri"/>
        <family val="2"/>
        <scheme val="minor"/>
      </rPr>
      <t xml:space="preserve"> insertar la fórmula BUSCARV según el valor de la columna “Código” ingresado.
k. En la columna </t>
    </r>
    <r>
      <rPr>
        <sz val="14"/>
        <color rgb="FFFF0000"/>
        <rFont val="Calibri"/>
        <family val="2"/>
        <scheme val="minor"/>
      </rPr>
      <t>“Unidad”</t>
    </r>
    <r>
      <rPr>
        <sz val="14"/>
        <color theme="1"/>
        <rFont val="Calibri"/>
        <family val="2"/>
        <scheme val="minor"/>
      </rPr>
      <t xml:space="preserve"> insertar la fórmula BUSCARV según el valor de la columna “Código” ingresado.
l. En la columna “</t>
    </r>
    <r>
      <rPr>
        <sz val="14"/>
        <color rgb="FFFF0000"/>
        <rFont val="Calibri"/>
        <family val="2"/>
        <scheme val="minor"/>
      </rPr>
      <t>P. Venta”</t>
    </r>
    <r>
      <rPr>
        <sz val="14"/>
        <color theme="1"/>
        <rFont val="Calibri"/>
        <family val="2"/>
        <scheme val="minor"/>
      </rPr>
      <t xml:space="preserve"> insertar la fórmula BUSCARV según el valor de la columna “Código” ingresado. 
m. En columna “Subtotal”, ingresar la fórmula que corresponda.
n. En columna “Descuento 10%”, ingresar la fórmula que calcule el 10% del Subtotal.
o. En columna “Total a pagar”, ingresar la fórmula que corresponda.
p. Calcular el total de ventas diarias en las columnas H, I, J, K.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</si>
</sst>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0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rgb="FFFF0000"/>
      <name val="Calibri"/>
      <family val="2"/>
      <scheme val="minor"/>
    </font>
    <font>
      <sz val="14"/>
      <color theme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0" xfId="0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  <xf numFmtId="14" fontId="0" fillId="0" borderId="26" xfId="0" applyNumberFormat="1" applyBorder="1"/>
    <xf numFmtId="14" fontId="0" fillId="0" borderId="17" xfId="0" applyNumberFormat="1" applyBorder="1"/>
    <xf numFmtId="166" fontId="0" fillId="0" borderId="17" xfId="0" applyNumberFormat="1" applyBorder="1"/>
    <xf numFmtId="164" fontId="0" fillId="0" borderId="16" xfId="0" applyNumberFormat="1" applyBorder="1"/>
    <xf numFmtId="0" fontId="0" fillId="0" borderId="16" xfId="0" applyBorder="1"/>
    <xf numFmtId="0" fontId="0" fillId="0" borderId="27" xfId="0" applyBorder="1"/>
    <xf numFmtId="0" fontId="0" fillId="0" borderId="15" xfId="0" applyBorder="1"/>
    <xf numFmtId="0" fontId="0" fillId="0" borderId="19" xfId="0" applyBorder="1"/>
    <xf numFmtId="0" fontId="6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5" fontId="0" fillId="0" borderId="17" xfId="0" applyNumberFormat="1" applyBorder="1"/>
    <xf numFmtId="164" fontId="0" fillId="0" borderId="9" xfId="0" applyNumberFormat="1" applyBorder="1"/>
    <xf numFmtId="0" fontId="0" fillId="0" borderId="10" xfId="0" applyBorder="1"/>
    <xf numFmtId="0" fontId="1" fillId="4" borderId="1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164" fontId="0" fillId="0" borderId="34" xfId="0" applyNumberFormat="1" applyBorder="1"/>
    <xf numFmtId="0" fontId="0" fillId="0" borderId="35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10" xfId="0" applyFont="1" applyFill="1" applyBorder="1"/>
    <xf numFmtId="0" fontId="3" fillId="3" borderId="8" xfId="0" applyFont="1" applyFill="1" applyBorder="1"/>
    <xf numFmtId="0" fontId="3" fillId="3" borderId="11" xfId="0" applyFont="1" applyFill="1" applyBorder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0" fillId="0" borderId="5" xfId="0" applyBorder="1"/>
    <xf numFmtId="0" fontId="5" fillId="4" borderId="23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15" xfId="0" applyFill="1" applyBorder="1"/>
    <xf numFmtId="0" fontId="9" fillId="0" borderId="5" xfId="0" applyFont="1" applyBorder="1"/>
  </cellXfs>
  <cellStyles count="1">
    <cellStyle name="Normal" xfId="0" builtinId="0"/>
  </cellStyles>
  <dxfs count="17"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FF0000"/>
      </font>
    </dxf>
    <dxf>
      <font>
        <b/>
        <i val="0"/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 4_formulas_funciones_estudiantes.xlsx]Ventas diarias!TablaDinámica3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'Ventas diarias'!$O$14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ED-4805-B797-A324FD18F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ED-4805-B797-A324FD18F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ED-4805-B797-A324FD18F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ED-4805-B797-A324FD18F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ED-4805-B797-A324FD18F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9ED-4805-B797-A324FD18F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9ED-4805-B797-A324FD18F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9ED-4805-B797-A324FD18F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9ED-4805-B797-A324FD18F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9ED-4805-B797-A324FD18F891}"/>
              </c:ext>
            </c:extLst>
          </c:dPt>
          <c:cat>
            <c:multiLvlStrRef>
              <c:f>'Ventas diarias'!$N$15:$N$31</c:f>
              <c:multiLvlStrCache>
                <c:ptCount val="10"/>
                <c:lvl>
                  <c:pt idx="1">
                    <c:v>clavo corriente 2"</c:v>
                  </c:pt>
                  <c:pt idx="2">
                    <c:v>← ESCRIBA EL CÓDIGO</c:v>
                  </c:pt>
                  <c:pt idx="3">
                    <c:v>pintura anticorrosiva (verde)</c:v>
                  </c:pt>
                  <c:pt idx="5">
                    <c:v>cemento especial (bolsa 42,5kg)</c:v>
                  </c:pt>
                  <c:pt idx="6">
                    <c:v>clavo corriente 3"</c:v>
                  </c:pt>
                  <c:pt idx="7">
                    <c:v>cemento blanco (bolsa 3kg)</c:v>
                  </c:pt>
                  <c:pt idx="8">
                    <c:v>cemento especial (bolsa 42,5kg)</c:v>
                  </c:pt>
                  <c:pt idx="9">
                    <c:v>clavo corriente 1,5"</c:v>
                  </c:pt>
                </c:lvl>
                <c:lvl>
                  <c:pt idx="1">
                    <c:v>11-may</c:v>
                  </c:pt>
                  <c:pt idx="2">
                    <c:v>(en blanco)</c:v>
                  </c:pt>
                  <c:pt idx="4">
                    <c:v>20-feb</c:v>
                  </c:pt>
                  <c:pt idx="5">
                    <c:v>23-feb</c:v>
                  </c:pt>
                  <c:pt idx="7">
                    <c:v>24-feb</c:v>
                  </c:pt>
                </c:lvl>
                <c:lvl>
                  <c:pt idx="0">
                    <c:v>López Tania</c:v>
                  </c:pt>
                  <c:pt idx="1">
                    <c:v>Pérez Viviana</c:v>
                  </c:pt>
                  <c:pt idx="2">
                    <c:v>#N/A</c:v>
                  </c:pt>
                </c:lvl>
              </c:multiLvlStrCache>
            </c:multiLvlStrRef>
          </c:cat>
          <c:val>
            <c:numRef>
              <c:f>'Ventas diarias'!$O$15:$O$31</c:f>
              <c:numCache>
                <c:formatCode>General</c:formatCode>
                <c:ptCount val="10"/>
                <c:pt idx="0">
                  <c:v>7.5600000000000005</c:v>
                </c:pt>
                <c:pt idx="1">
                  <c:v>1.296</c:v>
                </c:pt>
                <c:pt idx="4">
                  <c:v>15.660000000000002</c:v>
                </c:pt>
                <c:pt idx="5">
                  <c:v>81</c:v>
                </c:pt>
                <c:pt idx="6">
                  <c:v>10.8</c:v>
                </c:pt>
                <c:pt idx="7">
                  <c:v>37.799999999999997</c:v>
                </c:pt>
                <c:pt idx="9">
                  <c:v>4.0823999999999998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9-4D88-9120-775DB9B5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13</xdr:row>
      <xdr:rowOff>53340</xdr:rowOff>
    </xdr:from>
    <xdr:to>
      <xdr:col>21</xdr:col>
      <xdr:colOff>160020</xdr:colOff>
      <xdr:row>27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C15D3D-7889-D336-D648-65A73E9AD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 de Windows" refreshedDate="43887.365959722221" createdVersion="6" refreshedVersion="6" minRefreshableVersion="3" recordCount="25" xr:uid="{00000000-000A-0000-FFFF-FFFF00000000}">
  <cacheSource type="worksheet">
    <worksheetSource ref="A2:L27" sheet="Ventas diarias"/>
  </cacheSource>
  <cacheFields count="12">
    <cacheField name="Fecha" numFmtId="0">
      <sharedItems containsNonDate="0" containsDate="1" containsString="0" containsBlank="1" minDate="2020-02-20T00:00:00" maxDate="2020-05-12T00:00:00" count="5">
        <d v="2020-05-11T00:00:00"/>
        <d v="2020-02-20T00:00:00"/>
        <d v="2020-02-23T00:00:00"/>
        <d v="2020-02-24T00:00:00"/>
        <m/>
      </sharedItems>
      <fieldGroup par="11" base="0">
        <rangePr groupBy="days" startDate="2020-02-20T00:00:00" endDate="2020-05-12T00:00:00"/>
        <groupItems count="368">
          <s v="(en blanco)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12/5/2020"/>
        </groupItems>
      </fieldGroup>
    </cacheField>
    <cacheField name="Código cliente" numFmtId="165">
      <sharedItems containsString="0" containsBlank="1" containsNumber="1" containsInteger="1" minValue="3" maxValue="9"/>
    </cacheField>
    <cacheField name="Datos cliente" numFmtId="14">
      <sharedItems count="3">
        <s v="Pérez Viviana"/>
        <s v="López Tania"/>
        <e v="#N/A"/>
      </sharedItems>
    </cacheField>
    <cacheField name="Código" numFmtId="0">
      <sharedItems containsString="0" containsBlank="1" containsNumber="1" containsInteger="1" minValue="100" maxValue="116"/>
    </cacheField>
    <cacheField name="Item" numFmtId="0">
      <sharedItems count="7">
        <s v="clavo corriente 2&quot;"/>
        <s v="cemento blanco (bolsa 3kg)"/>
        <s v="pintura anticorrosiva (verde)"/>
        <s v="cemento especial (bolsa 42,5kg)"/>
        <s v="clavo corriente 3&quot;"/>
        <s v="clavo corriente 1,5&quot;"/>
        <s v="← ESCRIBA EL CÓDIGO"/>
      </sharedItems>
    </cacheField>
    <cacheField name="Unidad" numFmtId="0">
      <sharedItems/>
    </cacheField>
    <cacheField name="Cantidad" numFmtId="0">
      <sharedItems containsString="0" containsBlank="1" containsNumber="1" containsInteger="1" minValue="1" maxValue="100"/>
    </cacheField>
    <cacheField name="P. Venta" numFmtId="0">
      <sharedItems containsMixedTypes="1" containsNumber="1" minValue="0.75600000000000001" maxValue="18"/>
    </cacheField>
    <cacheField name="Subtotal" numFmtId="0">
      <sharedItems containsMixedTypes="1" containsNumber="1" minValue="1.2" maxValue="1800"/>
    </cacheField>
    <cacheField name="Descuento 10%" numFmtId="0">
      <sharedItems containsString="0" containsBlank="1" containsNumber="1" minValue="0.14399999999999999" maxValue="9"/>
    </cacheField>
    <cacheField name="Total a pagar" numFmtId="0">
      <sharedItems containsString="0" containsBlank="1" containsNumber="1" minValue="1.296" maxValue="81" count="9">
        <n v="1.296"/>
        <n v="7.5600000000000005"/>
        <n v="11.340000000000002"/>
        <n v="4.32"/>
        <n v="81"/>
        <n v="10.8"/>
        <n v="4.0823999999999998"/>
        <n v="37.799999999999997"/>
        <m/>
      </sharedItems>
    </cacheField>
    <cacheField name="Meses" numFmtId="0" databaseField="0">
      <fieldGroup base="0">
        <rangePr groupBy="months" startDate="2020-02-20T00:00:00" endDate="2020-05-12T00:00:00"/>
        <groupItems count="14">
          <s v="&lt;20/2/2020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2/5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 TUF RTX" refreshedDate="44946.420638078707" createdVersion="8" refreshedVersion="8" minRefreshableVersion="3" recordCount="26" xr:uid="{00EECEB6-4958-47CB-B63D-C32EADCBE7BC}">
  <cacheSource type="worksheet">
    <worksheetSource ref="A2:L28" sheet="Ventas diarias"/>
  </cacheSource>
  <cacheFields count="12">
    <cacheField name="Fecha" numFmtId="0">
      <sharedItems containsDate="1" containsMixedTypes="1" minDate="2020-05-11T00:00:00" maxDate="2021-06-01T00:00:00" count="26">
        <d v="2020-05-11T00:00:00"/>
        <d v="2020-05-12T00:00:00"/>
        <d v="2020-05-13T00:00:00"/>
        <d v="2020-05-14T00:00:00"/>
        <d v="2020-05-15T00:00:00"/>
        <d v="2020-05-16T00:00:00"/>
        <d v="2021-05-17T00:00:00"/>
        <d v="2020-05-18T00:00:00"/>
        <d v="2020-05-19T00:00:00"/>
        <d v="2020-05-20T00:00:00"/>
        <d v="2020-05-21T00:00:00"/>
        <d v="2021-05-22T00:00:00"/>
        <d v="2020-05-23T00:00:00"/>
        <d v="2020-05-24T00:00:00"/>
        <d v="2021-05-25T00:00:00"/>
        <d v="2020-05-26T00:00:00"/>
        <d v="2020-05-27T00:00:00"/>
        <d v="2020-05-28T00:00:00"/>
        <d v="2020-05-29T00:00:00"/>
        <d v="2020-05-30T00:00:00"/>
        <d v="2021-05-31T00:00:00"/>
        <d v="2020-06-01T00:00:00"/>
        <d v="2020-06-02T00:00:00"/>
        <d v="2020-06-03T00:00:00"/>
        <d v="2020-06-04T00:00:00"/>
        <s v="Total Ventas diarias"/>
      </sharedItems>
    </cacheField>
    <cacheField name="Código cliente" numFmtId="0">
      <sharedItems containsString="0" containsBlank="1" containsNumber="1" containsInteger="1" minValue="1" maxValue="10"/>
    </cacheField>
    <cacheField name="Datos cliente" numFmtId="0">
      <sharedItems containsBlank="1" count="11">
        <s v="González Ximena"/>
        <s v="Medardo Altamirano"/>
        <s v="Pérez Viviana"/>
        <s v="López Tania"/>
        <s v="Rodas Mauricio"/>
        <s v="Santander Martín"/>
        <s v="Moncayo Ismael"/>
        <s v="Yascarivay Julio"/>
        <s v="Cajas Alonso"/>
        <s v="Merchán Heriberto"/>
        <m/>
      </sharedItems>
    </cacheField>
    <cacheField name="Cédula cliente" numFmtId="0">
      <sharedItems containsString="0" containsBlank="1" containsNumber="1" containsInteger="1" minValue="10516754" maxValue="401567265"/>
    </cacheField>
    <cacheField name="Código PRODUCTO" numFmtId="0">
      <sharedItems containsString="0" containsBlank="1" containsNumber="1" containsInteger="1" minValue="104" maxValue="114"/>
    </cacheField>
    <cacheField name="Item" numFmtId="0">
      <sharedItems containsBlank="1" count="6">
        <s v="pintura anticorrosiva (blanca)"/>
        <s v="brocha 3&quot;"/>
        <s v="brocha 2&quot;"/>
        <s v="aguarrás"/>
        <s v="cemento blanco (bolsa 3kg)"/>
        <m/>
      </sharedItems>
    </cacheField>
    <cacheField name="Unidad" numFmtId="0">
      <sharedItems containsBlank="1"/>
    </cacheField>
    <cacheField name="Cantidad" numFmtId="0">
      <sharedItems containsString="0" containsBlank="1" containsNumber="1" containsInteger="1" minValue="1" maxValue="100"/>
    </cacheField>
    <cacheField name="P. Venta" numFmtId="0">
      <sharedItems containsSemiMixedTypes="0" containsString="0" containsNumber="1" minValue="0.432" maxValue="205.22399999999979"/>
    </cacheField>
    <cacheField name="Subtotal" numFmtId="0">
      <sharedItems containsSemiMixedTypes="0" containsString="0" containsNumber="1" minValue="1.728" maxValue="4354.5"/>
    </cacheField>
    <cacheField name="Descuento 10%" numFmtId="0">
      <sharedItems containsSemiMixedTypes="0" containsString="0" containsNumber="1" minValue="0.17280000000000001" maxValue="435.45000000000005"/>
    </cacheField>
    <cacheField name="Total a pagar" numFmtId="0">
      <sharedItems containsSemiMixedTypes="0" containsString="0" containsNumber="1" minValue="1.5551999999999999" maxValue="3919.04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n v="3"/>
    <x v="0"/>
    <n v="100"/>
    <x v="0"/>
    <s v="kg"/>
    <n v="1"/>
    <n v="1.44"/>
    <n v="1.44"/>
    <n v="0.14399999999999999"/>
    <x v="0"/>
  </r>
  <r>
    <x v="1"/>
    <n v="9"/>
    <x v="1"/>
    <n v="104"/>
    <x v="1"/>
    <s v="bolsa"/>
    <n v="2"/>
    <n v="4.2"/>
    <n v="8.4"/>
    <n v="0.84000000000000008"/>
    <x v="1"/>
  </r>
  <r>
    <x v="1"/>
    <m/>
    <x v="2"/>
    <n v="104"/>
    <x v="1"/>
    <s v="bolsa"/>
    <n v="3"/>
    <n v="4.2"/>
    <n v="12.600000000000001"/>
    <n v="1.2600000000000002"/>
    <x v="2"/>
  </r>
  <r>
    <x v="1"/>
    <m/>
    <x v="2"/>
    <n v="112"/>
    <x v="2"/>
    <s v="galón"/>
    <n v="4"/>
    <n v="1.2"/>
    <n v="4.8"/>
    <n v="0.48"/>
    <x v="3"/>
  </r>
  <r>
    <x v="2"/>
    <m/>
    <x v="2"/>
    <n v="102"/>
    <x v="3"/>
    <s v="bolsa"/>
    <n v="5"/>
    <n v="18"/>
    <n v="90"/>
    <n v="9"/>
    <x v="4"/>
  </r>
  <r>
    <x v="2"/>
    <m/>
    <x v="2"/>
    <n v="101"/>
    <x v="4"/>
    <s v="kg"/>
    <n v="10"/>
    <n v="1.2"/>
    <n v="12"/>
    <n v="1.2000000000000002"/>
    <x v="5"/>
  </r>
  <r>
    <x v="3"/>
    <m/>
    <x v="2"/>
    <n v="116"/>
    <x v="5"/>
    <s v="kg"/>
    <n v="6"/>
    <n v="0.75600000000000001"/>
    <n v="4.5359999999999996"/>
    <n v="0.4536"/>
    <x v="6"/>
  </r>
  <r>
    <x v="3"/>
    <m/>
    <x v="2"/>
    <n v="104"/>
    <x v="1"/>
    <s v="bolsa"/>
    <n v="10"/>
    <n v="4.2"/>
    <n v="42"/>
    <n v="4.2"/>
    <x v="7"/>
  </r>
  <r>
    <x v="3"/>
    <m/>
    <x v="2"/>
    <n v="102"/>
    <x v="3"/>
    <s v="bolsa"/>
    <n v="100"/>
    <n v="18"/>
    <n v="1800"/>
    <m/>
    <x v="8"/>
  </r>
  <r>
    <x v="4"/>
    <m/>
    <x v="2"/>
    <n v="112"/>
    <x v="2"/>
    <s v="galón"/>
    <n v="1"/>
    <n v="1.2"/>
    <n v="1.2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  <r>
    <x v="4"/>
    <m/>
    <x v="2"/>
    <m/>
    <x v="6"/>
    <e v="#N/A"/>
    <m/>
    <e v="#N/A"/>
    <e v="#N/A"/>
    <m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n v="7"/>
    <x v="0"/>
    <n v="150129823"/>
    <n v="109"/>
    <x v="0"/>
    <s v="kg"/>
    <n v="20"/>
    <n v="5.64"/>
    <n v="112.8"/>
    <n v="11.280000000000001"/>
    <n v="101.52"/>
  </r>
  <r>
    <x v="1"/>
    <n v="4"/>
    <x v="1"/>
    <n v="301500591"/>
    <n v="109"/>
    <x v="0"/>
    <s v="kg"/>
    <n v="8"/>
    <n v="5.64"/>
    <n v="45.12"/>
    <n v="4.5119999999999996"/>
    <n v="40.607999999999997"/>
  </r>
  <r>
    <x v="2"/>
    <n v="4"/>
    <x v="2"/>
    <n v="10516754"/>
    <n v="109"/>
    <x v="0"/>
    <s v="kg"/>
    <n v="3"/>
    <n v="5.64"/>
    <n v="16.919999999999998"/>
    <n v="1.6919999999999999"/>
    <n v="15.227999999999998"/>
  </r>
  <r>
    <x v="3"/>
    <n v="7"/>
    <x v="0"/>
    <n v="302293456"/>
    <n v="114"/>
    <x v="1"/>
    <s v="bolsa"/>
    <n v="4"/>
    <n v="0.432"/>
    <n v="1.728"/>
    <n v="0.17280000000000001"/>
    <n v="1.5551999999999999"/>
  </r>
  <r>
    <x v="4"/>
    <n v="3"/>
    <x v="3"/>
    <n v="302472725"/>
    <n v="109"/>
    <x v="0"/>
    <s v="kg"/>
    <n v="5"/>
    <n v="5.64"/>
    <n v="28.2"/>
    <n v="2.8200000000000003"/>
    <n v="25.38"/>
  </r>
  <r>
    <x v="5"/>
    <n v="7"/>
    <x v="0"/>
    <n v="356272821"/>
    <n v="111"/>
    <x v="2"/>
    <s v="kg"/>
    <n v="10"/>
    <n v="90"/>
    <n v="900"/>
    <n v="90"/>
    <n v="810"/>
  </r>
  <r>
    <x v="6"/>
    <n v="6"/>
    <x v="4"/>
    <n v="302472725"/>
    <n v="109"/>
    <x v="0"/>
    <s v="kg"/>
    <n v="6"/>
    <n v="5.64"/>
    <n v="33.839999999999996"/>
    <n v="3.3839999999999999"/>
    <n v="30.455999999999996"/>
  </r>
  <r>
    <x v="7"/>
    <n v="7"/>
    <x v="0"/>
    <n v="302765412"/>
    <n v="109"/>
    <x v="0"/>
    <s v="kg"/>
    <n v="10"/>
    <n v="5.64"/>
    <n v="56.4"/>
    <n v="5.6400000000000006"/>
    <n v="50.76"/>
  </r>
  <r>
    <x v="8"/>
    <n v="10"/>
    <x v="1"/>
    <n v="302472725"/>
    <n v="113"/>
    <x v="3"/>
    <s v="litro"/>
    <n v="100"/>
    <n v="1.5"/>
    <n v="150"/>
    <n v="15"/>
    <n v="135"/>
  </r>
  <r>
    <x v="9"/>
    <n v="7"/>
    <x v="0"/>
    <n v="356272821"/>
    <n v="109"/>
    <x v="0"/>
    <s v="bolsa"/>
    <n v="1"/>
    <n v="5.64"/>
    <n v="5.64"/>
    <n v="0.56399999999999995"/>
    <n v="5.0759999999999996"/>
  </r>
  <r>
    <x v="10"/>
    <n v="5"/>
    <x v="2"/>
    <n v="302472725"/>
    <n v="109"/>
    <x v="0"/>
    <s v="kg"/>
    <n v="39"/>
    <n v="5.64"/>
    <n v="219.95999999999998"/>
    <n v="21.995999999999999"/>
    <n v="197.96399999999997"/>
  </r>
  <r>
    <x v="11"/>
    <n v="7"/>
    <x v="5"/>
    <n v="401567265"/>
    <n v="113"/>
    <x v="3"/>
    <s v="kg"/>
    <n v="45"/>
    <n v="1.5"/>
    <n v="67.5"/>
    <n v="6.75"/>
    <n v="60.75"/>
  </r>
  <r>
    <x v="12"/>
    <n v="10"/>
    <x v="2"/>
    <n v="356272821"/>
    <n v="109"/>
    <x v="0"/>
    <s v="litro"/>
    <n v="10"/>
    <n v="5.64"/>
    <n v="56.4"/>
    <n v="5.6400000000000006"/>
    <n v="50.76"/>
  </r>
  <r>
    <x v="13"/>
    <n v="7"/>
    <x v="1"/>
    <n v="302472725"/>
    <n v="104"/>
    <x v="4"/>
    <s v="kg"/>
    <n v="90"/>
    <n v="4.2"/>
    <n v="378"/>
    <n v="37.800000000000004"/>
    <n v="340.2"/>
  </r>
  <r>
    <x v="14"/>
    <n v="9"/>
    <x v="0"/>
    <n v="302472725"/>
    <n v="109"/>
    <x v="0"/>
    <s v="kg"/>
    <n v="4"/>
    <n v="5.64"/>
    <n v="22.56"/>
    <n v="2.2559999999999998"/>
    <n v="20.303999999999998"/>
  </r>
  <r>
    <x v="15"/>
    <n v="7"/>
    <x v="3"/>
    <n v="401567265"/>
    <n v="109"/>
    <x v="0"/>
    <s v="galón"/>
    <n v="76"/>
    <n v="5.64"/>
    <n v="428.64"/>
    <n v="42.864000000000004"/>
    <n v="385.77599999999995"/>
  </r>
  <r>
    <x v="16"/>
    <n v="7"/>
    <x v="0"/>
    <n v="10516754"/>
    <n v="109"/>
    <x v="0"/>
    <s v="kg"/>
    <n v="97"/>
    <n v="5.64"/>
    <n v="547.07999999999993"/>
    <n v="54.707999999999998"/>
    <n v="492.37199999999996"/>
  </r>
  <r>
    <x v="17"/>
    <n v="9"/>
    <x v="0"/>
    <n v="150129823"/>
    <n v="109"/>
    <x v="0"/>
    <s v="kg"/>
    <n v="44"/>
    <n v="5.64"/>
    <n v="248.16"/>
    <n v="24.816000000000003"/>
    <n v="223.34399999999999"/>
  </r>
  <r>
    <x v="18"/>
    <n v="7"/>
    <x v="6"/>
    <n v="302472725"/>
    <n v="114"/>
    <x v="1"/>
    <s v="pieza"/>
    <n v="21"/>
    <n v="0.432"/>
    <n v="9.0719999999999992"/>
    <n v="0.90720000000000001"/>
    <n v="8.1647999999999996"/>
  </r>
  <r>
    <x v="19"/>
    <n v="9"/>
    <x v="7"/>
    <n v="10516754"/>
    <n v="109"/>
    <x v="0"/>
    <s v="kg"/>
    <n v="2"/>
    <n v="5.64"/>
    <n v="11.28"/>
    <n v="1.1279999999999999"/>
    <n v="10.151999999999999"/>
  </r>
  <r>
    <x v="20"/>
    <n v="7"/>
    <x v="0"/>
    <n v="302472725"/>
    <n v="109"/>
    <x v="0"/>
    <s v="kg"/>
    <n v="66"/>
    <n v="5.64"/>
    <n v="372.23999999999995"/>
    <n v="37.223999999999997"/>
    <n v="335.01599999999996"/>
  </r>
  <r>
    <x v="21"/>
    <n v="1"/>
    <x v="1"/>
    <n v="201786543"/>
    <n v="109"/>
    <x v="0"/>
    <s v="unidad"/>
    <n v="62"/>
    <n v="5.64"/>
    <n v="349.68"/>
    <n v="34.968000000000004"/>
    <n v="314.71199999999999"/>
  </r>
  <r>
    <x v="22"/>
    <n v="7"/>
    <x v="8"/>
    <n v="302472725"/>
    <n v="109"/>
    <x v="0"/>
    <s v="kg"/>
    <n v="32"/>
    <n v="5.64"/>
    <n v="180.48"/>
    <n v="18.047999999999998"/>
    <n v="162.43199999999999"/>
  </r>
  <r>
    <x v="23"/>
    <n v="2"/>
    <x v="0"/>
    <n v="301500591"/>
    <n v="109"/>
    <x v="0"/>
    <s v="kg"/>
    <n v="11"/>
    <n v="5.64"/>
    <n v="62.04"/>
    <n v="6.2040000000000006"/>
    <n v="55.835999999999999"/>
  </r>
  <r>
    <x v="24"/>
    <n v="6"/>
    <x v="9"/>
    <n v="302472725"/>
    <n v="109"/>
    <x v="0"/>
    <s v="kg"/>
    <n v="9"/>
    <n v="5.64"/>
    <n v="50.76"/>
    <n v="5.0760000000000005"/>
    <n v="45.683999999999997"/>
  </r>
  <r>
    <x v="25"/>
    <m/>
    <x v="10"/>
    <m/>
    <m/>
    <x v="5"/>
    <m/>
    <m/>
    <n v="205.22399999999979"/>
    <n v="4354.5"/>
    <n v="435.45000000000005"/>
    <n v="3919.04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C5A251-553C-422F-A13E-792082232363}" name="TablaDinámica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2">
  <location ref="N14:O31" firstHeaderRow="1" firstDataRow="1" firstDataCol="1"/>
  <pivotFields count="12"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sd="0"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>
      <items count="4">
        <item sd="0" x="1"/>
        <item x="0"/>
        <item x="2"/>
        <item t="default"/>
      </items>
    </pivotField>
    <pivotField showAll="0"/>
    <pivotField axis="axisRow" showAll="0">
      <items count="8">
        <item x="6"/>
        <item x="1"/>
        <item x="3"/>
        <item x="5"/>
        <item x="0"/>
        <item x="4"/>
        <item x="2"/>
        <item t="default"/>
      </items>
    </pivotField>
    <pivotField showAll="0"/>
    <pivotField showAll="0"/>
    <pivotField showAll="0"/>
    <pivotField showAll="0"/>
    <pivotField showAll="0"/>
    <pivotField dataField="1" showAll="0">
      <items count="10">
        <item x="0"/>
        <item x="6"/>
        <item x="3"/>
        <item x="1"/>
        <item x="5"/>
        <item x="2"/>
        <item x="7"/>
        <item x="4"/>
        <item x="8"/>
        <item t="default"/>
      </items>
    </pivotField>
    <pivotField showAll="0">
      <items count="15">
        <item sd="0" x="0"/>
        <item sd="0" x="1"/>
        <item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2"/>
    <field x="0"/>
    <field x="4"/>
  </rowFields>
  <rowItems count="17">
    <i>
      <x/>
    </i>
    <i>
      <x v="1"/>
    </i>
    <i r="1">
      <x v="132"/>
    </i>
    <i r="2">
      <x v="4"/>
    </i>
    <i>
      <x v="2"/>
    </i>
    <i r="1">
      <x/>
    </i>
    <i r="2">
      <x/>
    </i>
    <i r="2">
      <x v="6"/>
    </i>
    <i r="1">
      <x v="51"/>
    </i>
    <i r="1">
      <x v="54"/>
    </i>
    <i r="2">
      <x v="2"/>
    </i>
    <i r="2">
      <x v="5"/>
    </i>
    <i r="1">
      <x v="55"/>
    </i>
    <i r="2">
      <x v="1"/>
    </i>
    <i r="2">
      <x v="2"/>
    </i>
    <i r="2">
      <x v="3"/>
    </i>
    <i t="grand">
      <x/>
    </i>
  </rowItems>
  <colItems count="1">
    <i/>
  </colItems>
  <dataFields count="1">
    <dataField name="Suma de Total a pagar" fld="10" baseField="0" baseItem="0"/>
  </dataFields>
  <chartFormats count="1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2">
      <pivotArea type="data" outline="0" fieldPosition="0">
        <references count="4">
          <reference field="4294967294" count="1" selected="0">
            <x v="0"/>
          </reference>
          <reference field="0" count="1" selected="0">
            <x v="132"/>
          </reference>
          <reference field="2" count="1" selected="0">
            <x v="1"/>
          </reference>
          <reference field="4" count="1" selected="0">
            <x v="4"/>
          </reference>
        </references>
      </pivotArea>
    </chartFormat>
    <chartFormat chart="1" format="3">
      <pivotArea type="data"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2"/>
          </reference>
          <reference field="4" count="1" selected="0">
            <x v="0"/>
          </reference>
        </references>
      </pivotArea>
    </chartFormat>
    <chartFormat chart="1" format="4">
      <pivotArea type="data"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2"/>
          </reference>
          <reference field="4" count="1" selected="0">
            <x v="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1"/>
          </reference>
          <reference field="2" count="1" selected="0">
            <x v="2"/>
          </reference>
        </references>
      </pivotArea>
    </chartFormat>
    <chartFormat chart="1" format="6">
      <pivotArea type="data" outline="0" fieldPosition="0">
        <references count="4">
          <reference field="4294967294" count="1" selected="0">
            <x v="0"/>
          </reference>
          <reference field="0" count="1" selected="0">
            <x v="54"/>
          </reference>
          <reference field="2" count="1" selected="0">
            <x v="2"/>
          </reference>
          <reference field="4" count="1" selected="0">
            <x v="2"/>
          </reference>
        </references>
      </pivotArea>
    </chartFormat>
    <chartFormat chart="1" format="7">
      <pivotArea type="data" outline="0" fieldPosition="0">
        <references count="4">
          <reference field="4294967294" count="1" selected="0">
            <x v="0"/>
          </reference>
          <reference field="0" count="1" selected="0">
            <x v="54"/>
          </reference>
          <reference field="2" count="1" selected="0">
            <x v="2"/>
          </reference>
          <reference field="4" count="1" selected="0">
            <x v="5"/>
          </reference>
        </references>
      </pivotArea>
    </chartFormat>
    <chartFormat chart="1" format="8">
      <pivotArea type="data" outline="0" fieldPosition="0">
        <references count="4">
          <reference field="4294967294" count="1" selected="0">
            <x v="0"/>
          </reference>
          <reference field="0" count="1" selected="0">
            <x v="55"/>
          </reference>
          <reference field="2" count="1" selected="0">
            <x v="2"/>
          </reference>
          <reference field="4" count="1" selected="0">
            <x v="1"/>
          </reference>
        </references>
      </pivotArea>
    </chartFormat>
    <chartFormat chart="1" format="9">
      <pivotArea type="data" outline="0" fieldPosition="0">
        <references count="4">
          <reference field="4294967294" count="1" selected="0">
            <x v="0"/>
          </reference>
          <reference field="0" count="1" selected="0">
            <x v="55"/>
          </reference>
          <reference field="2" count="1" selected="0">
            <x v="2"/>
          </reference>
          <reference field="4" count="1" selected="0">
            <x v="2"/>
          </reference>
        </references>
      </pivotArea>
    </chartFormat>
    <chartFormat chart="1" format="10">
      <pivotArea type="data" outline="0" fieldPosition="0">
        <references count="4">
          <reference field="4294967294" count="1" selected="0">
            <x v="0"/>
          </reference>
          <reference field="0" count="1" selected="0">
            <x v="55"/>
          </reference>
          <reference field="2" count="1" selected="0">
            <x v="2"/>
          </reference>
          <reference field="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5E5BF5-9384-4D73-8315-C85545335C2D}" name="TablaDinámica2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3:Z11" firstHeaderRow="1" firstDataRow="2" firstDataCol="1" rowPageCount="1" colPageCount="1"/>
  <pivotFields count="12">
    <pivotField axis="axisPage" multipleItemSelectionAllowed="1" showAll="0">
      <items count="27">
        <item x="25"/>
        <item x="0"/>
        <item x="1"/>
        <item x="2"/>
        <item x="3"/>
        <item x="4"/>
        <item x="5"/>
        <item x="7"/>
        <item x="8"/>
        <item x="9"/>
        <item x="10"/>
        <item x="12"/>
        <item x="13"/>
        <item x="15"/>
        <item x="16"/>
        <item x="17"/>
        <item x="18"/>
        <item x="19"/>
        <item x="21"/>
        <item x="22"/>
        <item x="23"/>
        <item x="24"/>
        <item x="6"/>
        <item x="11"/>
        <item x="14"/>
        <item x="20"/>
        <item t="default"/>
      </items>
    </pivotField>
    <pivotField showAll="0"/>
    <pivotField axis="axisCol" showAll="0">
      <items count="12">
        <item x="8"/>
        <item x="0"/>
        <item x="3"/>
        <item x="1"/>
        <item x="9"/>
        <item x="6"/>
        <item x="2"/>
        <item x="4"/>
        <item x="5"/>
        <item x="7"/>
        <item x="10"/>
        <item t="default"/>
      </items>
    </pivotField>
    <pivotField showAll="0"/>
    <pivotField showAll="0"/>
    <pivotField axis="axisRow" showAll="0">
      <items count="7">
        <item x="3"/>
        <item x="2"/>
        <item x="1"/>
        <item x="4"/>
        <item x="0"/>
        <item x="5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0" hier="-1"/>
  </pageFields>
  <dataFields count="1">
    <dataField name="Suma de Cantidad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1D0103-33F3-4221-A866-6ECAF5D19236}" name="Tabla2" displayName="Tabla2" ref="A2:J19" totalsRowShown="0" headerRowDxfId="13" headerRowBorderDxfId="12" tableBorderDxfId="11" totalsRowBorderDxfId="10">
  <autoFilter ref="A2:J19" xr:uid="{5BF5512E-82D6-402B-94AC-9018A90E3500}"/>
  <tableColumns count="10">
    <tableColumn id="1" xr3:uid="{BA84D99F-C144-46A4-AD43-1EA4D70BE97A}" name="Código" dataDxfId="9"/>
    <tableColumn id="2" xr3:uid="{8D94484A-1129-4339-9C99-355E0FA137AC}" name="Ítem" dataDxfId="8"/>
    <tableColumn id="3" xr3:uid="{C6EA0257-91B4-4823-BA6F-88A3DC869CD1}" name="Unidad" dataDxfId="7"/>
    <tableColumn id="4" xr3:uid="{49E42445-F17F-46A4-956A-6F51159FF3FC}" name="Entrada_x000a_(En bodega)" dataDxfId="6"/>
    <tableColumn id="5" xr3:uid="{7E45C4D6-DFC2-4C4A-B5E0-532184F0DC44}" name="P. Costo" dataDxfId="2"/>
    <tableColumn id="6" xr3:uid="{2EBA6E8D-FEC9-40A7-90A7-21B831A68321}" name="P. Venta_x000a_(más 20%)" dataDxfId="0"/>
    <tableColumn id="7" xr3:uid="{60E883BC-1EAC-4B75-93A5-97E4A5AA222F}" name="Stock mínimo para reposición" dataDxfId="1"/>
    <tableColumn id="8" xr3:uid="{D133B4A2-A283-4BA2-A3CA-04AD188FD035}" name="Salidas en ventas" dataDxfId="3">
      <calculatedColumnFormula>+SUMIF(Codigo_Producto,Tabla2[[#This Row],[Código]],Cantidad)</calculatedColumnFormula>
    </tableColumn>
    <tableColumn id="9" xr3:uid="{B5A13D0B-F559-4B0D-BA3F-D083844BB080}" name="Stock" dataDxfId="4">
      <calculatedColumnFormula>+Tabla2[[#This Row],[Entrada
(En bodega)]]-Tabla2[[#This Row],[Salidas en ventas]]</calculatedColumnFormula>
    </tableColumn>
    <tableColumn id="10" xr3:uid="{31727E8C-C117-489F-BEED-ED38E85C1734}" name="Cuando pedir reposición?" dataDxfId="5">
      <calculatedColumnFormula>+IF(Tabla2[[#This Row],[Stock]]&lt;=Tabla2[[#This Row],[Stock mínimo para reposición]],"Hacer pedido urgente","")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zoomScale="55" zoomScaleNormal="55" workbookViewId="0">
      <selection activeCell="A7" sqref="A7:G8"/>
    </sheetView>
  </sheetViews>
  <sheetFormatPr baseColWidth="10" defaultRowHeight="14.4" x14ac:dyDescent="0.3"/>
  <cols>
    <col min="1" max="1" width="34.109375" customWidth="1"/>
    <col min="2" max="2" width="54.33203125" customWidth="1"/>
    <col min="3" max="3" width="17" bestFit="1" customWidth="1"/>
    <col min="4" max="4" width="20.5546875" bestFit="1" customWidth="1"/>
    <col min="5" max="5" width="34.5546875" bestFit="1" customWidth="1"/>
    <col min="6" max="6" width="18.5546875" bestFit="1" customWidth="1"/>
    <col min="7" max="7" width="14" customWidth="1"/>
    <col min="8" max="8" width="32" bestFit="1" customWidth="1"/>
    <col min="12" max="12" width="13" bestFit="1" customWidth="1"/>
    <col min="13" max="13" width="15.33203125" bestFit="1" customWidth="1"/>
    <col min="14" max="14" width="15.6640625" bestFit="1" customWidth="1"/>
    <col min="15" max="15" width="17.88671875" bestFit="1" customWidth="1"/>
    <col min="16" max="16" width="17.88671875" customWidth="1"/>
    <col min="17" max="17" width="13" customWidth="1"/>
    <col min="18" max="18" width="13.44140625" bestFit="1" customWidth="1"/>
  </cols>
  <sheetData>
    <row r="1" spans="1:7" ht="38.25" customHeight="1" x14ac:dyDescent="0.3">
      <c r="A1" s="29" t="s">
        <v>85</v>
      </c>
      <c r="B1" s="30"/>
      <c r="C1" s="30"/>
      <c r="D1" s="30"/>
      <c r="E1" s="30"/>
      <c r="F1" s="30"/>
      <c r="G1" s="31"/>
    </row>
    <row r="2" spans="1:7" ht="21" x14ac:dyDescent="0.4">
      <c r="A2" s="32" t="s">
        <v>0</v>
      </c>
      <c r="B2" s="33"/>
      <c r="C2" s="33"/>
      <c r="D2" s="33"/>
      <c r="E2" s="33"/>
      <c r="F2" s="33"/>
      <c r="G2" s="34"/>
    </row>
    <row r="3" spans="1:7" ht="28.95" customHeight="1" x14ac:dyDescent="0.4">
      <c r="A3" s="35" t="s">
        <v>1</v>
      </c>
      <c r="B3" s="36"/>
      <c r="C3" s="37"/>
      <c r="D3" s="38" t="s">
        <v>59</v>
      </c>
      <c r="E3" s="39"/>
      <c r="F3" s="39"/>
      <c r="G3" s="40"/>
    </row>
    <row r="4" spans="1:7" ht="28.95" customHeight="1" x14ac:dyDescent="0.4">
      <c r="A4" s="35" t="s">
        <v>2</v>
      </c>
      <c r="B4" s="36"/>
      <c r="C4" s="37"/>
      <c r="D4" s="38" t="s">
        <v>60</v>
      </c>
      <c r="E4" s="39"/>
      <c r="F4" s="39"/>
      <c r="G4" s="40"/>
    </row>
    <row r="5" spans="1:7" ht="28.95" customHeight="1" x14ac:dyDescent="0.4">
      <c r="A5" s="35" t="s">
        <v>3</v>
      </c>
      <c r="B5" s="36"/>
      <c r="C5" s="37"/>
      <c r="D5" s="38" t="s">
        <v>61</v>
      </c>
      <c r="E5" s="39"/>
      <c r="F5" s="39"/>
      <c r="G5" s="40"/>
    </row>
    <row r="6" spans="1:7" ht="28.95" customHeight="1" x14ac:dyDescent="0.4">
      <c r="A6" s="35" t="s">
        <v>4</v>
      </c>
      <c r="B6" s="36"/>
      <c r="C6" s="37"/>
      <c r="D6" s="38"/>
      <c r="E6" s="39"/>
      <c r="F6" s="39"/>
      <c r="G6" s="40"/>
    </row>
    <row r="7" spans="1:7" ht="381" customHeight="1" x14ac:dyDescent="0.3">
      <c r="A7" s="41" t="s">
        <v>99</v>
      </c>
      <c r="B7" s="42"/>
      <c r="C7" s="42"/>
      <c r="D7" s="42"/>
      <c r="E7" s="42"/>
      <c r="F7" s="42"/>
      <c r="G7" s="43"/>
    </row>
    <row r="8" spans="1:7" ht="79.2" customHeight="1" thickBot="1" x14ac:dyDescent="0.35">
      <c r="A8" s="44"/>
      <c r="B8" s="45"/>
      <c r="C8" s="45"/>
      <c r="D8" s="45"/>
      <c r="E8" s="45"/>
      <c r="F8" s="45"/>
      <c r="G8" s="46"/>
    </row>
    <row r="9" spans="1:7" ht="12.75" customHeight="1" x14ac:dyDescent="0.3"/>
  </sheetData>
  <mergeCells count="11">
    <mergeCell ref="A5:C5"/>
    <mergeCell ref="D5:G5"/>
    <mergeCell ref="A6:C6"/>
    <mergeCell ref="D6:G6"/>
    <mergeCell ref="A7:G8"/>
    <mergeCell ref="A1:G1"/>
    <mergeCell ref="A2:G2"/>
    <mergeCell ref="A3:C3"/>
    <mergeCell ref="D3:G3"/>
    <mergeCell ref="A4:C4"/>
    <mergeCell ref="D4:G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zoomScale="115" zoomScaleNormal="115" workbookViewId="0">
      <selection activeCell="G6" sqref="G6"/>
    </sheetView>
  </sheetViews>
  <sheetFormatPr baseColWidth="10" defaultRowHeight="14.4" x14ac:dyDescent="0.3"/>
  <cols>
    <col min="2" max="2" width="26" customWidth="1"/>
    <col min="7" max="7" width="27.109375" customWidth="1"/>
    <col min="8" max="8" width="16.77734375" customWidth="1"/>
    <col min="10" max="10" width="23.6640625" customWidth="1"/>
    <col min="12" max="12" width="32.6640625" customWidth="1"/>
  </cols>
  <sheetData>
    <row r="1" spans="1:14" ht="36" customHeight="1" x14ac:dyDescent="0.35">
      <c r="A1" s="47" t="s">
        <v>71</v>
      </c>
      <c r="B1" s="48"/>
      <c r="C1" s="48"/>
      <c r="D1" s="48"/>
      <c r="E1" s="48"/>
      <c r="F1" s="48"/>
      <c r="G1" s="48"/>
      <c r="H1" s="48"/>
      <c r="I1" s="48"/>
      <c r="J1" s="48"/>
    </row>
    <row r="2" spans="1:14" s="2" customFormat="1" ht="28.8" x14ac:dyDescent="0.3">
      <c r="A2" s="24" t="s">
        <v>5</v>
      </c>
      <c r="B2" s="25" t="s">
        <v>6</v>
      </c>
      <c r="C2" s="25" t="s">
        <v>7</v>
      </c>
      <c r="D2" s="25" t="s">
        <v>55</v>
      </c>
      <c r="E2" s="25" t="s">
        <v>8</v>
      </c>
      <c r="F2" s="58" t="s">
        <v>37</v>
      </c>
      <c r="G2" s="25" t="s">
        <v>32</v>
      </c>
      <c r="H2" s="58" t="s">
        <v>34</v>
      </c>
      <c r="I2" s="25" t="s">
        <v>36</v>
      </c>
      <c r="J2" s="26" t="s">
        <v>33</v>
      </c>
      <c r="K2"/>
      <c r="L2"/>
      <c r="M2"/>
      <c r="N2"/>
    </row>
    <row r="3" spans="1:14" x14ac:dyDescent="0.3">
      <c r="A3" s="22">
        <v>100</v>
      </c>
      <c r="B3" s="1" t="s">
        <v>73</v>
      </c>
      <c r="C3" s="1" t="s">
        <v>97</v>
      </c>
      <c r="D3" s="61">
        <v>12</v>
      </c>
      <c r="E3" s="1">
        <v>1.2</v>
      </c>
      <c r="F3" s="59"/>
      <c r="G3" s="1">
        <v>5</v>
      </c>
      <c r="H3" s="59"/>
      <c r="I3" s="1"/>
      <c r="J3" s="23"/>
      <c r="L3">
        <f>+E3*0.2</f>
        <v>0.24</v>
      </c>
    </row>
    <row r="4" spans="1:14" x14ac:dyDescent="0.3">
      <c r="A4" s="22">
        <v>101</v>
      </c>
      <c r="B4" s="1" t="s">
        <v>72</v>
      </c>
      <c r="C4" s="1" t="s">
        <v>97</v>
      </c>
      <c r="D4" s="1">
        <v>10</v>
      </c>
      <c r="E4" s="1">
        <v>1</v>
      </c>
      <c r="F4" s="59"/>
      <c r="G4" s="1">
        <v>2</v>
      </c>
      <c r="H4" s="59"/>
      <c r="I4" s="1"/>
      <c r="J4" s="23"/>
      <c r="K4">
        <f>1*0.5</f>
        <v>0.5</v>
      </c>
    </row>
    <row r="5" spans="1:14" x14ac:dyDescent="0.3">
      <c r="A5" s="22">
        <v>102</v>
      </c>
      <c r="B5" s="1" t="s">
        <v>74</v>
      </c>
      <c r="C5" s="1" t="s">
        <v>7</v>
      </c>
      <c r="D5" s="59">
        <v>125</v>
      </c>
      <c r="E5" s="59">
        <v>15</v>
      </c>
      <c r="F5" s="59"/>
      <c r="G5" s="59">
        <v>50</v>
      </c>
      <c r="H5" s="59"/>
      <c r="I5" s="1"/>
      <c r="J5" s="23"/>
    </row>
    <row r="6" spans="1:14" x14ac:dyDescent="0.3">
      <c r="A6" s="22">
        <v>103</v>
      </c>
      <c r="B6" s="1" t="s">
        <v>75</v>
      </c>
      <c r="C6" s="1" t="s">
        <v>97</v>
      </c>
      <c r="D6" s="1">
        <v>6</v>
      </c>
      <c r="E6" s="1">
        <v>2</v>
      </c>
      <c r="F6" s="59"/>
      <c r="G6" s="1">
        <v>1</v>
      </c>
      <c r="H6" s="59"/>
      <c r="I6" s="1"/>
      <c r="J6" s="23"/>
    </row>
    <row r="7" spans="1:14" x14ac:dyDescent="0.3">
      <c r="A7" s="22">
        <v>104</v>
      </c>
      <c r="B7" s="1" t="s">
        <v>76</v>
      </c>
      <c r="C7" s="1" t="s">
        <v>7</v>
      </c>
      <c r="D7" s="1">
        <v>23</v>
      </c>
      <c r="E7" s="1">
        <v>3.5</v>
      </c>
      <c r="F7" s="59"/>
      <c r="G7" s="1">
        <v>5</v>
      </c>
      <c r="H7" s="59"/>
      <c r="I7" s="1"/>
      <c r="J7" s="23"/>
    </row>
    <row r="8" spans="1:14" x14ac:dyDescent="0.3">
      <c r="A8" s="22">
        <v>105</v>
      </c>
      <c r="B8" s="1" t="s">
        <v>77</v>
      </c>
      <c r="C8" s="1" t="s">
        <v>98</v>
      </c>
      <c r="D8" s="1">
        <v>15</v>
      </c>
      <c r="E8" s="1">
        <v>6.45</v>
      </c>
      <c r="F8" s="59"/>
      <c r="G8" s="1">
        <v>2</v>
      </c>
      <c r="H8" s="59"/>
      <c r="I8" s="1"/>
      <c r="J8" s="23"/>
    </row>
    <row r="9" spans="1:14" x14ac:dyDescent="0.3">
      <c r="A9" s="22">
        <v>106</v>
      </c>
      <c r="B9" s="1" t="s">
        <v>86</v>
      </c>
      <c r="C9" s="1" t="s">
        <v>7</v>
      </c>
      <c r="D9" s="1">
        <v>20</v>
      </c>
      <c r="E9" s="1">
        <v>13</v>
      </c>
      <c r="F9" s="59"/>
      <c r="G9" s="1">
        <v>6</v>
      </c>
      <c r="H9" s="59"/>
      <c r="I9" s="1"/>
      <c r="J9" s="23"/>
    </row>
    <row r="10" spans="1:14" x14ac:dyDescent="0.3">
      <c r="A10" s="22">
        <v>107</v>
      </c>
      <c r="B10" s="1" t="s">
        <v>87</v>
      </c>
      <c r="C10" s="1" t="s">
        <v>7</v>
      </c>
      <c r="D10" s="1">
        <v>14</v>
      </c>
      <c r="E10" s="1">
        <v>0.98</v>
      </c>
      <c r="F10" s="59"/>
      <c r="G10" s="1">
        <v>3</v>
      </c>
      <c r="H10" s="59"/>
      <c r="I10" s="1"/>
      <c r="J10" s="23"/>
    </row>
    <row r="11" spans="1:14" x14ac:dyDescent="0.3">
      <c r="A11" s="22">
        <v>108</v>
      </c>
      <c r="B11" s="1" t="s">
        <v>88</v>
      </c>
      <c r="C11" s="1" t="s">
        <v>7</v>
      </c>
      <c r="D11" s="1">
        <v>7</v>
      </c>
      <c r="E11" s="1">
        <v>1</v>
      </c>
      <c r="F11" s="59"/>
      <c r="G11" s="1">
        <v>1</v>
      </c>
      <c r="H11" s="59"/>
      <c r="I11" s="1"/>
      <c r="J11" s="23"/>
    </row>
    <row r="12" spans="1:14" x14ac:dyDescent="0.3">
      <c r="A12" s="22">
        <v>109</v>
      </c>
      <c r="B12" s="1" t="s">
        <v>89</v>
      </c>
      <c r="C12" s="1" t="s">
        <v>97</v>
      </c>
      <c r="D12" s="1">
        <v>63</v>
      </c>
      <c r="E12" s="1">
        <v>4.7</v>
      </c>
      <c r="F12" s="59"/>
      <c r="G12" s="1">
        <v>20</v>
      </c>
      <c r="H12" s="59"/>
      <c r="I12" s="1"/>
      <c r="J12" s="23"/>
    </row>
    <row r="13" spans="1:14" x14ac:dyDescent="0.3">
      <c r="A13" s="22">
        <v>110</v>
      </c>
      <c r="B13" s="1" t="s">
        <v>90</v>
      </c>
      <c r="C13" s="1" t="s">
        <v>97</v>
      </c>
      <c r="D13" s="1">
        <v>25</v>
      </c>
      <c r="E13" s="1">
        <v>0.68</v>
      </c>
      <c r="F13" s="59"/>
      <c r="G13" s="1">
        <v>5</v>
      </c>
      <c r="H13" s="59"/>
      <c r="I13" s="1"/>
      <c r="J13" s="23"/>
    </row>
    <row r="14" spans="1:14" x14ac:dyDescent="0.3">
      <c r="A14" s="22">
        <v>111</v>
      </c>
      <c r="B14" s="1" t="s">
        <v>91</v>
      </c>
      <c r="C14" s="1" t="s">
        <v>7</v>
      </c>
      <c r="D14" s="1">
        <v>10</v>
      </c>
      <c r="E14" s="1">
        <v>75</v>
      </c>
      <c r="F14" s="59"/>
      <c r="G14" s="1">
        <v>2</v>
      </c>
      <c r="H14" s="59"/>
      <c r="I14" s="1"/>
      <c r="J14" s="23"/>
    </row>
    <row r="15" spans="1:14" x14ac:dyDescent="0.3">
      <c r="A15" s="22">
        <v>112</v>
      </c>
      <c r="B15" s="1" t="s">
        <v>92</v>
      </c>
      <c r="C15" s="1" t="s">
        <v>97</v>
      </c>
      <c r="D15" s="1">
        <v>12</v>
      </c>
      <c r="E15" s="1">
        <v>1</v>
      </c>
      <c r="F15" s="59"/>
      <c r="G15" s="1">
        <v>3</v>
      </c>
      <c r="H15" s="59"/>
      <c r="I15" s="1"/>
      <c r="J15" s="23"/>
    </row>
    <row r="16" spans="1:14" x14ac:dyDescent="0.3">
      <c r="A16" s="22">
        <v>113</v>
      </c>
      <c r="B16" s="1" t="s">
        <v>93</v>
      </c>
      <c r="C16" s="1" t="s">
        <v>7</v>
      </c>
      <c r="D16" s="1">
        <v>8</v>
      </c>
      <c r="E16" s="1">
        <v>1.25</v>
      </c>
      <c r="F16" s="59"/>
      <c r="G16" s="1">
        <v>1</v>
      </c>
      <c r="H16" s="59"/>
      <c r="I16" s="1"/>
      <c r="J16" s="23"/>
    </row>
    <row r="17" spans="1:14" x14ac:dyDescent="0.3">
      <c r="A17" s="22">
        <v>114</v>
      </c>
      <c r="B17" s="1" t="s">
        <v>94</v>
      </c>
      <c r="C17" s="1" t="s">
        <v>97</v>
      </c>
      <c r="D17" s="1">
        <v>6</v>
      </c>
      <c r="E17" s="1">
        <v>0.36</v>
      </c>
      <c r="F17" s="59"/>
      <c r="G17" s="1">
        <v>1</v>
      </c>
      <c r="H17" s="59"/>
      <c r="I17" s="1"/>
      <c r="J17" s="23"/>
    </row>
    <row r="18" spans="1:14" x14ac:dyDescent="0.3">
      <c r="A18" s="22">
        <v>115</v>
      </c>
      <c r="B18" s="1" t="s">
        <v>95</v>
      </c>
      <c r="C18" s="1" t="s">
        <v>7</v>
      </c>
      <c r="D18" s="1">
        <v>3</v>
      </c>
      <c r="E18" s="1">
        <v>0.87</v>
      </c>
      <c r="F18" s="59"/>
      <c r="G18" s="1">
        <v>1</v>
      </c>
      <c r="H18" s="59"/>
      <c r="I18" s="1"/>
      <c r="J18" s="23"/>
    </row>
    <row r="19" spans="1:14" x14ac:dyDescent="0.3">
      <c r="A19" s="27">
        <v>116</v>
      </c>
      <c r="B19" s="16" t="s">
        <v>96</v>
      </c>
      <c r="C19" s="16" t="s">
        <v>97</v>
      </c>
      <c r="D19" s="16">
        <v>3</v>
      </c>
      <c r="E19" s="16">
        <v>0.63</v>
      </c>
      <c r="F19" s="60"/>
      <c r="G19" s="16">
        <v>1</v>
      </c>
      <c r="H19" s="59">
        <f>+SUMIF(Codigo_Producto,Tabla2[[#This Row],[Código]],Cantidad)</f>
        <v>0</v>
      </c>
      <c r="I19" s="16">
        <f>+Tabla2[[#This Row],[Entrada
(En bodega)]]-Tabla2[[#This Row],[Salidas en ventas]]</f>
        <v>3</v>
      </c>
      <c r="J19" s="28" t="str">
        <f>+IF(Tabla2[[#This Row],[Stock]]&lt;=Tabla2[[#This Row],[Stock mínimo para reposición]],"Hacer pedido urgente","")</f>
        <v/>
      </c>
    </row>
    <row r="20" spans="1:14" x14ac:dyDescent="0.3">
      <c r="N20" s="1"/>
    </row>
    <row r="21" spans="1:14" x14ac:dyDescent="0.3">
      <c r="A21" t="s">
        <v>20</v>
      </c>
      <c r="E21" s="18" t="s">
        <v>58</v>
      </c>
    </row>
    <row r="22" spans="1:14" x14ac:dyDescent="0.3">
      <c r="A22" t="s">
        <v>21</v>
      </c>
    </row>
    <row r="23" spans="1:14" x14ac:dyDescent="0.3">
      <c r="A23" t="s">
        <v>22</v>
      </c>
    </row>
  </sheetData>
  <mergeCells count="1">
    <mergeCell ref="A1:J1"/>
  </mergeCells>
  <conditionalFormatting sqref="J3:J19">
    <cfRule type="containsText" dxfId="16" priority="1" operator="containsText" text="Ayuda">
      <formula>NOT(ISERROR(SEARCH("Ayuda",J3)))</formula>
    </cfRule>
    <cfRule type="containsText" dxfId="15" priority="3" operator="containsText" text="llamar al proveedor">
      <formula>NOT(ISERROR(SEARCH("llamar al proveedor",J3)))</formula>
    </cfRule>
  </conditionalFormatting>
  <conditionalFormatting sqref="I3">
    <cfRule type="containsText" dxfId="14" priority="2" operator="containsText" text="AYUDA">
      <formula>NOT(ISERROR(SEARCH("AYUDA",I3)))</formula>
    </cfRule>
  </conditionalFormatting>
  <dataValidations disablePrompts="1" count="1">
    <dataValidation type="textLength" allowBlank="1" showInputMessage="1" showErrorMessage="1" sqref="C3" xr:uid="{00000000-0002-0000-0100-000000000000}">
      <formula1>0</formula1>
      <formula2>10</formula2>
    </dataValidation>
  </dataValidations>
  <pageMargins left="0.7" right="0.7" top="0.75" bottom="0.75" header="0.3" footer="0.3"/>
  <pageSetup paperSize="9" orientation="portrait" horizontalDpi="30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4"/>
  <sheetViews>
    <sheetView zoomScaleNormal="100" workbookViewId="0">
      <selection activeCell="I29" sqref="I29:L29"/>
    </sheetView>
  </sheetViews>
  <sheetFormatPr baseColWidth="10" defaultRowHeight="14.4" x14ac:dyDescent="0.3"/>
  <cols>
    <col min="3" max="3" width="27.109375" customWidth="1"/>
    <col min="4" max="4" width="15" customWidth="1"/>
    <col min="6" max="6" width="30.5546875" customWidth="1"/>
    <col min="9" max="9" width="22.6640625" customWidth="1"/>
    <col min="11" max="11" width="12.5546875" customWidth="1"/>
    <col min="13" max="13" width="15.77734375" customWidth="1"/>
    <col min="14" max="14" width="33.109375" bestFit="1" customWidth="1"/>
    <col min="15" max="15" width="19.77734375" bestFit="1" customWidth="1"/>
    <col min="16" max="18" width="9.77734375" bestFit="1" customWidth="1"/>
    <col min="19" max="19" width="10.5546875" bestFit="1" customWidth="1"/>
    <col min="20" max="20" width="11.88671875" bestFit="1" customWidth="1"/>
    <col min="21" max="21" width="5" bestFit="1" customWidth="1"/>
    <col min="22" max="22" width="3" bestFit="1" customWidth="1"/>
    <col min="23" max="23" width="10.5546875" bestFit="1" customWidth="1"/>
    <col min="24" max="24" width="11.88671875" bestFit="1" customWidth="1"/>
    <col min="25" max="25" width="10.5546875" bestFit="1" customWidth="1"/>
    <col min="26" max="26" width="11.88671875" bestFit="1" customWidth="1"/>
  </cols>
  <sheetData>
    <row r="1" spans="1:26" ht="28.95" customHeight="1" thickBot="1" x14ac:dyDescent="0.4">
      <c r="A1" s="50" t="s">
        <v>35</v>
      </c>
      <c r="B1" s="51"/>
      <c r="C1" s="51"/>
      <c r="D1" s="51"/>
      <c r="E1" s="52"/>
      <c r="F1" s="52"/>
      <c r="G1" s="52"/>
      <c r="H1" s="52"/>
      <c r="I1" s="52"/>
      <c r="J1" s="52"/>
      <c r="K1" s="52"/>
      <c r="L1" s="53"/>
      <c r="N1" s="7" t="s">
        <v>23</v>
      </c>
      <c r="O1" t="s">
        <v>64</v>
      </c>
    </row>
    <row r="2" spans="1:26" s="2" customFormat="1" ht="34.200000000000003" customHeight="1" thickBot="1" x14ac:dyDescent="0.35">
      <c r="A2" s="3" t="s">
        <v>23</v>
      </c>
      <c r="B2" s="6" t="s">
        <v>48</v>
      </c>
      <c r="C2" s="6" t="s">
        <v>49</v>
      </c>
      <c r="D2" s="6" t="s">
        <v>56</v>
      </c>
      <c r="E2" s="4" t="s">
        <v>54</v>
      </c>
      <c r="F2" s="4" t="s">
        <v>24</v>
      </c>
      <c r="G2" s="4" t="s">
        <v>7</v>
      </c>
      <c r="H2" s="4" t="s">
        <v>25</v>
      </c>
      <c r="I2" s="4" t="s">
        <v>9</v>
      </c>
      <c r="J2" s="4" t="s">
        <v>30</v>
      </c>
      <c r="K2" s="4" t="s">
        <v>29</v>
      </c>
      <c r="L2" s="5" t="s">
        <v>31</v>
      </c>
      <c r="N2"/>
      <c r="O2"/>
      <c r="P2"/>
      <c r="Q2"/>
      <c r="R2"/>
      <c r="S2"/>
      <c r="T2"/>
      <c r="U2"/>
      <c r="V2"/>
      <c r="W2"/>
      <c r="X2"/>
      <c r="Y2"/>
      <c r="Z2"/>
    </row>
    <row r="3" spans="1:26" s="9" customFormat="1" x14ac:dyDescent="0.3">
      <c r="A3" s="10"/>
      <c r="B3" s="21"/>
      <c r="C3" s="11"/>
      <c r="D3" s="12"/>
      <c r="E3" s="13">
        <v>102</v>
      </c>
      <c r="F3" s="14"/>
      <c r="G3" s="1"/>
      <c r="H3" s="14"/>
      <c r="I3" s="14"/>
      <c r="J3" s="14"/>
      <c r="K3" s="14"/>
      <c r="L3" s="15"/>
      <c r="M3" s="11"/>
      <c r="N3" s="7" t="s">
        <v>63</v>
      </c>
      <c r="O3" s="7" t="s">
        <v>57</v>
      </c>
      <c r="P3"/>
      <c r="Q3"/>
      <c r="R3"/>
      <c r="S3"/>
      <c r="T3"/>
      <c r="U3"/>
      <c r="V3"/>
      <c r="W3"/>
      <c r="X3"/>
      <c r="Y3"/>
      <c r="Z3"/>
    </row>
    <row r="4" spans="1:26" x14ac:dyDescent="0.3">
      <c r="A4" s="10"/>
      <c r="B4" s="21"/>
      <c r="C4" s="11"/>
      <c r="D4" s="12"/>
      <c r="E4" s="13">
        <v>102</v>
      </c>
      <c r="F4" s="14"/>
      <c r="G4" s="1"/>
      <c r="H4" s="1"/>
      <c r="I4" s="14"/>
      <c r="J4" s="14"/>
      <c r="K4" s="14"/>
      <c r="L4" s="15"/>
      <c r="N4" s="7" t="s">
        <v>51</v>
      </c>
      <c r="O4" t="s">
        <v>44</v>
      </c>
      <c r="P4" t="s">
        <v>39</v>
      </c>
      <c r="Q4" t="s">
        <v>46</v>
      </c>
      <c r="R4" t="s">
        <v>43</v>
      </c>
      <c r="S4" t="s">
        <v>41</v>
      </c>
      <c r="T4" t="s">
        <v>45</v>
      </c>
      <c r="U4" t="s">
        <v>40</v>
      </c>
      <c r="V4" t="s">
        <v>47</v>
      </c>
      <c r="W4" t="s">
        <v>38</v>
      </c>
      <c r="X4" t="s">
        <v>42</v>
      </c>
      <c r="Y4" t="s">
        <v>62</v>
      </c>
      <c r="Z4" t="s">
        <v>52</v>
      </c>
    </row>
    <row r="5" spans="1:26" x14ac:dyDescent="0.3">
      <c r="A5" s="10"/>
      <c r="B5" s="21"/>
      <c r="C5" s="11"/>
      <c r="D5" s="12"/>
      <c r="E5" s="13"/>
      <c r="F5" s="14"/>
      <c r="G5" s="1"/>
      <c r="H5" s="1"/>
      <c r="I5" s="14"/>
      <c r="J5" s="14"/>
      <c r="K5" s="14"/>
      <c r="L5" s="15"/>
      <c r="N5" s="8" t="s">
        <v>15</v>
      </c>
      <c r="R5">
        <v>100</v>
      </c>
      <c r="W5">
        <v>45</v>
      </c>
      <c r="Z5">
        <v>145</v>
      </c>
    </row>
    <row r="6" spans="1:26" x14ac:dyDescent="0.3">
      <c r="A6" s="10"/>
      <c r="B6" s="21"/>
      <c r="C6" s="11"/>
      <c r="D6" s="12"/>
      <c r="E6" s="13"/>
      <c r="F6" s="14"/>
      <c r="G6" s="1"/>
      <c r="H6" s="1"/>
      <c r="I6" s="14"/>
      <c r="J6" s="14"/>
      <c r="K6" s="14"/>
      <c r="L6" s="15"/>
      <c r="N6" s="8" t="s">
        <v>16</v>
      </c>
      <c r="P6">
        <v>10</v>
      </c>
      <c r="Z6">
        <v>10</v>
      </c>
    </row>
    <row r="7" spans="1:26" x14ac:dyDescent="0.3">
      <c r="A7" s="10"/>
      <c r="B7" s="21"/>
      <c r="C7" s="11"/>
      <c r="D7" s="12"/>
      <c r="E7" s="13"/>
      <c r="F7" s="14"/>
      <c r="G7" s="1"/>
      <c r="H7" s="1"/>
      <c r="I7" s="14"/>
      <c r="J7" s="14"/>
      <c r="K7" s="14"/>
      <c r="L7" s="15"/>
      <c r="N7" s="8" t="s">
        <v>18</v>
      </c>
      <c r="P7">
        <v>4</v>
      </c>
      <c r="T7">
        <v>21</v>
      </c>
      <c r="Z7">
        <v>25</v>
      </c>
    </row>
    <row r="8" spans="1:26" x14ac:dyDescent="0.3">
      <c r="A8" s="10"/>
      <c r="B8" s="21"/>
      <c r="C8" s="11"/>
      <c r="D8" s="12"/>
      <c r="E8" s="13"/>
      <c r="F8" s="14"/>
      <c r="G8" s="1"/>
      <c r="H8" s="1"/>
      <c r="I8" s="14"/>
      <c r="J8" s="14"/>
      <c r="K8" s="14"/>
      <c r="L8" s="15"/>
      <c r="N8" s="8" t="s">
        <v>13</v>
      </c>
      <c r="R8">
        <v>90</v>
      </c>
      <c r="Z8">
        <v>90</v>
      </c>
    </row>
    <row r="9" spans="1:26" x14ac:dyDescent="0.3">
      <c r="A9" s="10"/>
      <c r="B9" s="21"/>
      <c r="C9" s="11"/>
      <c r="D9" s="12"/>
      <c r="E9" s="13"/>
      <c r="F9" s="14"/>
      <c r="G9" s="1"/>
      <c r="H9" s="1"/>
      <c r="I9" s="14"/>
      <c r="J9" s="14"/>
      <c r="K9" s="14"/>
      <c r="L9" s="15"/>
      <c r="N9" s="8" t="s">
        <v>14</v>
      </c>
      <c r="O9">
        <v>32</v>
      </c>
      <c r="P9">
        <v>253</v>
      </c>
      <c r="Q9">
        <v>81</v>
      </c>
      <c r="R9">
        <v>70</v>
      </c>
      <c r="S9">
        <v>9</v>
      </c>
      <c r="U9">
        <v>52</v>
      </c>
      <c r="V9">
        <v>6</v>
      </c>
      <c r="X9">
        <v>2</v>
      </c>
      <c r="Z9">
        <v>505</v>
      </c>
    </row>
    <row r="10" spans="1:26" x14ac:dyDescent="0.3">
      <c r="A10" s="10"/>
      <c r="B10" s="21"/>
      <c r="C10" s="11"/>
      <c r="D10" s="12"/>
      <c r="E10" s="13"/>
      <c r="F10" s="14"/>
      <c r="G10" s="1"/>
      <c r="H10" s="1"/>
      <c r="I10" s="14"/>
      <c r="J10" s="14"/>
      <c r="K10" s="14"/>
      <c r="L10" s="15"/>
      <c r="N10" s="8" t="s">
        <v>62</v>
      </c>
    </row>
    <row r="11" spans="1:26" x14ac:dyDescent="0.3">
      <c r="A11" s="10"/>
      <c r="B11" s="21"/>
      <c r="C11" s="11"/>
      <c r="D11" s="12"/>
      <c r="E11" s="13"/>
      <c r="F11" s="14"/>
      <c r="G11" s="1"/>
      <c r="H11" s="1"/>
      <c r="I11" s="14"/>
      <c r="J11" s="14"/>
      <c r="K11" s="14"/>
      <c r="L11" s="15"/>
      <c r="N11" s="8" t="s">
        <v>52</v>
      </c>
      <c r="O11">
        <v>32</v>
      </c>
      <c r="P11">
        <v>267</v>
      </c>
      <c r="Q11">
        <v>81</v>
      </c>
      <c r="R11">
        <v>260</v>
      </c>
      <c r="S11">
        <v>9</v>
      </c>
      <c r="T11">
        <v>21</v>
      </c>
      <c r="U11">
        <v>52</v>
      </c>
      <c r="V11">
        <v>6</v>
      </c>
      <c r="W11">
        <v>45</v>
      </c>
      <c r="X11">
        <v>2</v>
      </c>
      <c r="Z11">
        <v>775</v>
      </c>
    </row>
    <row r="12" spans="1:26" x14ac:dyDescent="0.3">
      <c r="A12" s="10"/>
      <c r="B12" s="21"/>
      <c r="C12" s="11"/>
      <c r="D12" s="12"/>
      <c r="E12" s="13"/>
      <c r="F12" s="14"/>
      <c r="G12" s="1"/>
      <c r="H12" s="1"/>
      <c r="I12" s="14"/>
      <c r="J12" s="14"/>
      <c r="K12" s="14"/>
      <c r="L12" s="15"/>
    </row>
    <row r="13" spans="1:26" x14ac:dyDescent="0.3">
      <c r="A13" s="10"/>
      <c r="B13" s="21"/>
      <c r="C13" s="11"/>
      <c r="D13" s="12"/>
      <c r="E13" s="13"/>
      <c r="F13" s="14"/>
      <c r="G13" s="1"/>
      <c r="H13" s="1"/>
      <c r="I13" s="14"/>
      <c r="J13" s="14"/>
      <c r="K13" s="14"/>
      <c r="L13" s="15"/>
    </row>
    <row r="14" spans="1:26" x14ac:dyDescent="0.3">
      <c r="A14" s="10"/>
      <c r="B14" s="21"/>
      <c r="C14" s="11"/>
      <c r="D14" s="12"/>
      <c r="E14" s="13"/>
      <c r="F14" s="14"/>
      <c r="G14" s="1"/>
      <c r="H14" s="1"/>
      <c r="I14" s="14"/>
      <c r="J14" s="14"/>
      <c r="K14" s="14"/>
      <c r="L14" s="15"/>
      <c r="N14" s="7" t="s">
        <v>51</v>
      </c>
      <c r="O14" t="s">
        <v>53</v>
      </c>
    </row>
    <row r="15" spans="1:26" x14ac:dyDescent="0.3">
      <c r="A15" s="10"/>
      <c r="B15" s="21"/>
      <c r="C15" s="11"/>
      <c r="D15" s="12"/>
      <c r="E15" s="13"/>
      <c r="F15" s="14"/>
      <c r="G15" s="1"/>
      <c r="H15" s="1"/>
      <c r="I15" s="14"/>
      <c r="J15" s="14"/>
      <c r="K15" s="14"/>
      <c r="L15" s="15"/>
      <c r="N15" s="8" t="s">
        <v>46</v>
      </c>
      <c r="O15">
        <v>7.5600000000000005</v>
      </c>
    </row>
    <row r="16" spans="1:26" x14ac:dyDescent="0.3">
      <c r="A16" s="10"/>
      <c r="B16" s="21"/>
      <c r="C16" s="11"/>
      <c r="D16" s="12"/>
      <c r="E16" s="13"/>
      <c r="F16" s="14"/>
      <c r="G16" s="1"/>
      <c r="H16" s="1"/>
      <c r="I16" s="14"/>
      <c r="J16" s="14"/>
      <c r="K16" s="14"/>
      <c r="L16" s="15"/>
      <c r="N16" s="8" t="s">
        <v>40</v>
      </c>
      <c r="O16">
        <v>1.296</v>
      </c>
    </row>
    <row r="17" spans="1:15" x14ac:dyDescent="0.3">
      <c r="A17" s="10"/>
      <c r="B17" s="21"/>
      <c r="C17" s="11"/>
      <c r="D17" s="12"/>
      <c r="E17" s="13"/>
      <c r="F17" s="14"/>
      <c r="G17" s="1"/>
      <c r="H17" s="1"/>
      <c r="I17" s="14"/>
      <c r="J17" s="14"/>
      <c r="K17" s="14"/>
      <c r="L17" s="15"/>
      <c r="N17" s="19" t="s">
        <v>67</v>
      </c>
      <c r="O17">
        <v>1.296</v>
      </c>
    </row>
    <row r="18" spans="1:15" x14ac:dyDescent="0.3">
      <c r="A18" s="10"/>
      <c r="B18" s="21"/>
      <c r="C18" s="11"/>
      <c r="D18" s="12"/>
      <c r="E18" s="13"/>
      <c r="F18" s="14"/>
      <c r="G18" s="1"/>
      <c r="H18" s="1"/>
      <c r="I18" s="14"/>
      <c r="J18" s="14"/>
      <c r="K18" s="14"/>
      <c r="L18" s="15"/>
      <c r="N18" s="20" t="s">
        <v>10</v>
      </c>
      <c r="O18">
        <v>1.296</v>
      </c>
    </row>
    <row r="19" spans="1:15" x14ac:dyDescent="0.3">
      <c r="A19" s="10"/>
      <c r="B19" s="21"/>
      <c r="C19" s="11"/>
      <c r="D19" s="12"/>
      <c r="E19" s="13"/>
      <c r="F19" s="14"/>
      <c r="G19" s="1"/>
      <c r="H19" s="1"/>
      <c r="I19" s="14"/>
      <c r="J19" s="14"/>
      <c r="K19" s="14"/>
      <c r="L19" s="15"/>
      <c r="N19" s="8" t="s">
        <v>65</v>
      </c>
      <c r="O19">
        <v>149.3424</v>
      </c>
    </row>
    <row r="20" spans="1:15" x14ac:dyDescent="0.3">
      <c r="A20" s="10"/>
      <c r="B20" s="21"/>
      <c r="C20" s="11"/>
      <c r="D20" s="12"/>
      <c r="E20" s="13"/>
      <c r="F20" s="14"/>
      <c r="G20" s="1"/>
      <c r="H20" s="1"/>
      <c r="I20" s="14"/>
      <c r="J20" s="14"/>
      <c r="K20" s="14"/>
      <c r="L20" s="15"/>
      <c r="N20" s="19" t="s">
        <v>62</v>
      </c>
    </row>
    <row r="21" spans="1:15" x14ac:dyDescent="0.3">
      <c r="A21" s="10"/>
      <c r="B21" s="21"/>
      <c r="C21" s="11"/>
      <c r="D21" s="12"/>
      <c r="E21" s="13"/>
      <c r="F21" s="14"/>
      <c r="G21" s="1"/>
      <c r="H21" s="1"/>
      <c r="I21" s="14"/>
      <c r="J21" s="14"/>
      <c r="K21" s="14"/>
      <c r="L21" s="15"/>
      <c r="N21" s="20" t="s">
        <v>70</v>
      </c>
    </row>
    <row r="22" spans="1:15" x14ac:dyDescent="0.3">
      <c r="A22" s="10"/>
      <c r="B22" s="21"/>
      <c r="C22" s="11"/>
      <c r="D22" s="12"/>
      <c r="E22" s="13"/>
      <c r="F22" s="14"/>
      <c r="G22" s="1"/>
      <c r="H22" s="1"/>
      <c r="I22" s="14"/>
      <c r="J22" s="14"/>
      <c r="K22" s="14"/>
      <c r="L22" s="15"/>
      <c r="N22" s="20" t="s">
        <v>17</v>
      </c>
    </row>
    <row r="23" spans="1:15" x14ac:dyDescent="0.3">
      <c r="A23" s="10"/>
      <c r="B23" s="21"/>
      <c r="C23" s="11"/>
      <c r="D23" s="12"/>
      <c r="E23" s="13"/>
      <c r="F23" s="14"/>
      <c r="G23" s="1"/>
      <c r="H23" s="1"/>
      <c r="I23" s="14"/>
      <c r="J23" s="14"/>
      <c r="K23" s="14"/>
      <c r="L23" s="15"/>
      <c r="N23" s="19" t="s">
        <v>66</v>
      </c>
      <c r="O23">
        <v>15.660000000000002</v>
      </c>
    </row>
    <row r="24" spans="1:15" x14ac:dyDescent="0.3">
      <c r="A24" s="10"/>
      <c r="B24" s="21"/>
      <c r="C24" s="11"/>
      <c r="D24" s="12"/>
      <c r="E24" s="13"/>
      <c r="F24" s="14"/>
      <c r="G24" s="1"/>
      <c r="H24" s="1"/>
      <c r="I24" s="14"/>
      <c r="J24" s="14"/>
      <c r="K24" s="14"/>
      <c r="L24" s="15"/>
      <c r="N24" s="19" t="s">
        <v>68</v>
      </c>
      <c r="O24">
        <v>91.8</v>
      </c>
    </row>
    <row r="25" spans="1:15" x14ac:dyDescent="0.3">
      <c r="A25" s="10"/>
      <c r="B25" s="21"/>
      <c r="C25" s="11"/>
      <c r="D25" s="12"/>
      <c r="E25" s="13"/>
      <c r="F25" s="14"/>
      <c r="G25" s="1"/>
      <c r="H25" s="1"/>
      <c r="I25" s="14"/>
      <c r="J25" s="14"/>
      <c r="K25" s="14"/>
      <c r="L25" s="15"/>
      <c r="N25" s="20" t="s">
        <v>12</v>
      </c>
      <c r="O25">
        <v>81</v>
      </c>
    </row>
    <row r="26" spans="1:15" x14ac:dyDescent="0.3">
      <c r="A26" s="10"/>
      <c r="B26" s="21"/>
      <c r="C26" s="11"/>
      <c r="D26" s="12"/>
      <c r="E26" s="13"/>
      <c r="F26" s="14"/>
      <c r="G26" s="1"/>
      <c r="H26" s="1"/>
      <c r="I26" s="14"/>
      <c r="J26" s="14"/>
      <c r="K26" s="14"/>
      <c r="L26" s="15"/>
      <c r="N26" s="20" t="s">
        <v>11</v>
      </c>
      <c r="O26">
        <v>10.8</v>
      </c>
    </row>
    <row r="27" spans="1:15" ht="15" thickBot="1" x14ac:dyDescent="0.35">
      <c r="A27" s="10"/>
      <c r="B27" s="21"/>
      <c r="C27" s="11"/>
      <c r="D27" s="12"/>
      <c r="E27" s="13"/>
      <c r="F27" s="14"/>
      <c r="G27" s="1"/>
      <c r="H27" s="16"/>
      <c r="I27" s="14"/>
      <c r="J27" s="14"/>
      <c r="K27" s="14"/>
      <c r="L27" s="15"/>
      <c r="N27" s="19" t="s">
        <v>69</v>
      </c>
      <c r="O27">
        <v>41.882399999999997</v>
      </c>
    </row>
    <row r="28" spans="1:15" ht="15" thickBot="1" x14ac:dyDescent="0.35">
      <c r="A28" s="57" t="s">
        <v>50</v>
      </c>
      <c r="B28" s="55"/>
      <c r="C28" s="55"/>
      <c r="D28" s="55"/>
      <c r="E28" s="55"/>
      <c r="F28" s="55"/>
      <c r="G28" s="55"/>
      <c r="H28" s="56"/>
      <c r="I28" s="17"/>
      <c r="J28" s="17"/>
      <c r="K28" s="17"/>
      <c r="L28" s="17"/>
      <c r="N28" s="20" t="s">
        <v>13</v>
      </c>
      <c r="O28">
        <v>37.799999999999997</v>
      </c>
    </row>
    <row r="29" spans="1:15" ht="15" thickBot="1" x14ac:dyDescent="0.35">
      <c r="A29" s="57" t="s">
        <v>26</v>
      </c>
      <c r="B29" s="55"/>
      <c r="C29" s="55"/>
      <c r="D29" s="55"/>
      <c r="E29" s="55"/>
      <c r="F29" s="55"/>
      <c r="G29" s="55"/>
      <c r="H29" s="56"/>
      <c r="I29" s="54"/>
      <c r="J29" s="55"/>
      <c r="K29" s="55"/>
      <c r="L29" s="56"/>
      <c r="N29" s="20" t="s">
        <v>12</v>
      </c>
    </row>
    <row r="30" spans="1:15" x14ac:dyDescent="0.3">
      <c r="N30" s="20" t="s">
        <v>19</v>
      </c>
      <c r="O30">
        <v>4.0823999999999998</v>
      </c>
    </row>
    <row r="31" spans="1:15" x14ac:dyDescent="0.3">
      <c r="A31" s="49" t="s">
        <v>27</v>
      </c>
      <c r="B31" s="49"/>
      <c r="C31" s="49"/>
      <c r="D31" s="49"/>
      <c r="E31" s="49"/>
      <c r="F31" s="49"/>
      <c r="G31" s="49"/>
      <c r="H31" s="49"/>
      <c r="I31" s="49"/>
      <c r="J31" s="49"/>
      <c r="N31" s="8" t="s">
        <v>52</v>
      </c>
      <c r="O31">
        <v>158.19839999999999</v>
      </c>
    </row>
    <row r="32" spans="1:15" x14ac:dyDescent="0.3">
      <c r="A32" s="49" t="s">
        <v>20</v>
      </c>
      <c r="B32" s="49"/>
      <c r="C32" s="49"/>
      <c r="D32" s="49"/>
      <c r="E32" s="49"/>
      <c r="F32" s="49"/>
      <c r="G32" s="49"/>
      <c r="H32" s="49"/>
      <c r="I32" s="49"/>
      <c r="J32" s="49"/>
    </row>
    <row r="33" spans="1:10" x14ac:dyDescent="0.3">
      <c r="A33" s="49" t="s">
        <v>21</v>
      </c>
      <c r="B33" s="49"/>
      <c r="C33" s="49"/>
      <c r="D33" s="49"/>
      <c r="E33" s="49"/>
      <c r="F33" s="49"/>
      <c r="G33" s="49"/>
      <c r="H33" s="49"/>
      <c r="I33" s="49"/>
      <c r="J33" s="49"/>
    </row>
    <row r="34" spans="1:10" x14ac:dyDescent="0.3">
      <c r="A34" s="49" t="s">
        <v>28</v>
      </c>
      <c r="B34" s="49"/>
      <c r="C34" s="49"/>
      <c r="D34" s="49"/>
      <c r="E34" s="49"/>
      <c r="F34" s="49"/>
      <c r="G34" s="49"/>
      <c r="H34" s="49"/>
      <c r="I34" s="49"/>
      <c r="J34" s="49"/>
    </row>
  </sheetData>
  <mergeCells count="8">
    <mergeCell ref="A33:J33"/>
    <mergeCell ref="A34:J34"/>
    <mergeCell ref="A1:L1"/>
    <mergeCell ref="I29:L29"/>
    <mergeCell ref="A28:H28"/>
    <mergeCell ref="A29:H29"/>
    <mergeCell ref="A31:J31"/>
    <mergeCell ref="A32:J32"/>
  </mergeCells>
  <dataValidations count="4">
    <dataValidation type="whole" allowBlank="1" showInputMessage="1" showErrorMessage="1" sqref="H3" xr:uid="{00000000-0002-0000-0200-000000000000}">
      <formula1>0</formula1>
      <formula2>100</formula2>
    </dataValidation>
    <dataValidation type="list" allowBlank="1" showInputMessage="1" showErrorMessage="1" sqref="M3" xr:uid="{F6EDE26D-35BA-423C-881C-07412F57717C}">
      <formula1>#REF!</formula1>
    </dataValidation>
    <dataValidation allowBlank="1" showInputMessage="1" showErrorMessage="1" promptTitle="Producto" prompt="Seleccione el producto vendido" sqref="E3:E27" xr:uid="{07EB3ECC-2121-4F6A-BC17-44BB1A4B4FB7}"/>
    <dataValidation allowBlank="1" showInputMessage="1" showErrorMessage="1" promptTitle="Cliente" prompt="Seleccione el código del cliente" sqref="B3:B27" xr:uid="{4FBB4E85-D42E-4505-886E-20EA59102F02}"/>
  </dataValidation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E5A7-BE11-4083-9E0F-545D877B138D}">
  <dimension ref="A1:C7"/>
  <sheetViews>
    <sheetView tabSelected="1" zoomScale="160" zoomScaleNormal="160" workbookViewId="0">
      <selection activeCell="A11" sqref="A11"/>
    </sheetView>
  </sheetViews>
  <sheetFormatPr baseColWidth="10" defaultRowHeight="14.4" x14ac:dyDescent="0.3"/>
  <cols>
    <col min="1" max="3" width="17" customWidth="1"/>
  </cols>
  <sheetData>
    <row r="1" spans="1:3" x14ac:dyDescent="0.3">
      <c r="A1" t="s">
        <v>48</v>
      </c>
      <c r="B1" t="s">
        <v>56</v>
      </c>
      <c r="C1" t="s">
        <v>78</v>
      </c>
    </row>
    <row r="2" spans="1:3" x14ac:dyDescent="0.3">
      <c r="A2">
        <v>1</v>
      </c>
      <c r="B2">
        <v>301500598</v>
      </c>
      <c r="C2" t="s">
        <v>79</v>
      </c>
    </row>
    <row r="3" spans="1:3" x14ac:dyDescent="0.3">
      <c r="A3">
        <v>2</v>
      </c>
      <c r="B3">
        <v>101582598</v>
      </c>
      <c r="C3" t="s">
        <v>80</v>
      </c>
    </row>
    <row r="4" spans="1:3" x14ac:dyDescent="0.3">
      <c r="A4">
        <v>3</v>
      </c>
      <c r="B4">
        <v>302545596</v>
      </c>
      <c r="C4" t="s">
        <v>81</v>
      </c>
    </row>
    <row r="5" spans="1:3" x14ac:dyDescent="0.3">
      <c r="A5">
        <v>4</v>
      </c>
      <c r="B5">
        <v>301500452</v>
      </c>
      <c r="C5" t="s">
        <v>82</v>
      </c>
    </row>
    <row r="6" spans="1:3" x14ac:dyDescent="0.3">
      <c r="A6">
        <v>5</v>
      </c>
      <c r="B6">
        <v>301523658</v>
      </c>
      <c r="C6" t="s">
        <v>83</v>
      </c>
    </row>
    <row r="7" spans="1:3" x14ac:dyDescent="0.3">
      <c r="A7">
        <v>6</v>
      </c>
      <c r="B7">
        <v>1254789652</v>
      </c>
      <c r="C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INSTRUCCIONES</vt:lpstr>
      <vt:lpstr>Catálogo</vt:lpstr>
      <vt:lpstr>Ventas diarias</vt:lpstr>
      <vt:lpstr>Clientes</vt:lpstr>
      <vt:lpstr>Cantidad</vt:lpstr>
      <vt:lpstr>Catalogo</vt:lpstr>
      <vt:lpstr>CLIENTES_MINI</vt:lpstr>
      <vt:lpstr>CODIG_PROD</vt:lpstr>
      <vt:lpstr>Codigo_Producto</vt:lpstr>
      <vt:lpstr>ITEM</vt:lpstr>
      <vt:lpstr>PVENTA</vt:lpstr>
      <vt:lpstr>UNIDAD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CLIC</cp:lastModifiedBy>
  <dcterms:created xsi:type="dcterms:W3CDTF">2020-02-24T21:24:16Z</dcterms:created>
  <dcterms:modified xsi:type="dcterms:W3CDTF">2026-01-13T14:30:38Z</dcterms:modified>
</cp:coreProperties>
</file>